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61-2024 Hřiště PT\"/>
    </mc:Choice>
  </mc:AlternateContent>
  <xr:revisionPtr revIDLastSave="0" documentId="8_{29D6FD81-1B0A-4787-A508-876FE0B4515C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Pol'!$A$1:$Y$155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5" i="1" l="1"/>
  <c r="I54" i="1"/>
  <c r="I53" i="1"/>
  <c r="I52" i="1"/>
  <c r="I51" i="1"/>
  <c r="I50" i="1"/>
  <c r="I49" i="1"/>
  <c r="G41" i="1"/>
  <c r="F41" i="1"/>
  <c r="G40" i="1"/>
  <c r="F40" i="1"/>
  <c r="G39" i="1"/>
  <c r="F39" i="1"/>
  <c r="G145" i="12"/>
  <c r="BA139" i="12"/>
  <c r="G9" i="12"/>
  <c r="I9" i="12"/>
  <c r="I8" i="12" s="1"/>
  <c r="K9" i="12"/>
  <c r="K8" i="12" s="1"/>
  <c r="M9" i="12"/>
  <c r="O9" i="12"/>
  <c r="O8" i="12" s="1"/>
  <c r="Q9" i="12"/>
  <c r="Q8" i="12" s="1"/>
  <c r="V9" i="12"/>
  <c r="G11" i="12"/>
  <c r="I11" i="12"/>
  <c r="K11" i="12"/>
  <c r="M11" i="12"/>
  <c r="O11" i="12"/>
  <c r="Q11" i="12"/>
  <c r="V11" i="12"/>
  <c r="V8" i="12" s="1"/>
  <c r="G12" i="12"/>
  <c r="G8" i="12" s="1"/>
  <c r="I12" i="12"/>
  <c r="K12" i="12"/>
  <c r="M12" i="12"/>
  <c r="O12" i="12"/>
  <c r="Q12" i="12"/>
  <c r="V12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8" i="12"/>
  <c r="G29" i="12"/>
  <c r="I29" i="12"/>
  <c r="I28" i="12" s="1"/>
  <c r="K29" i="12"/>
  <c r="K28" i="12" s="1"/>
  <c r="M29" i="12"/>
  <c r="O29" i="12"/>
  <c r="O28" i="12" s="1"/>
  <c r="Q29" i="12"/>
  <c r="Q28" i="12" s="1"/>
  <c r="V29" i="12"/>
  <c r="G30" i="12"/>
  <c r="I30" i="12"/>
  <c r="K30" i="12"/>
  <c r="M30" i="12"/>
  <c r="O30" i="12"/>
  <c r="Q30" i="12"/>
  <c r="V30" i="12"/>
  <c r="V28" i="12" s="1"/>
  <c r="G32" i="12"/>
  <c r="I32" i="12"/>
  <c r="K32" i="12"/>
  <c r="M32" i="12"/>
  <c r="O32" i="12"/>
  <c r="Q32" i="12"/>
  <c r="V32" i="12"/>
  <c r="G34" i="12"/>
  <c r="I34" i="12"/>
  <c r="K34" i="12"/>
  <c r="M34" i="12"/>
  <c r="O34" i="12"/>
  <c r="Q34" i="12"/>
  <c r="V34" i="12"/>
  <c r="G36" i="12"/>
  <c r="M36" i="12" s="1"/>
  <c r="I36" i="12"/>
  <c r="K36" i="12"/>
  <c r="O36" i="12"/>
  <c r="Q36" i="12"/>
  <c r="V36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3" i="12"/>
  <c r="I43" i="12"/>
  <c r="O43" i="12"/>
  <c r="V43" i="12"/>
  <c r="G44" i="12"/>
  <c r="M44" i="12" s="1"/>
  <c r="M43" i="12" s="1"/>
  <c r="I44" i="12"/>
  <c r="K44" i="12"/>
  <c r="K43" i="12" s="1"/>
  <c r="O44" i="12"/>
  <c r="Q44" i="12"/>
  <c r="Q43" i="12" s="1"/>
  <c r="V44" i="12"/>
  <c r="I45" i="12"/>
  <c r="K45" i="12"/>
  <c r="O45" i="12"/>
  <c r="G46" i="12"/>
  <c r="M46" i="12" s="1"/>
  <c r="M45" i="12" s="1"/>
  <c r="I46" i="12"/>
  <c r="K46" i="12"/>
  <c r="O46" i="12"/>
  <c r="Q46" i="12"/>
  <c r="Q45" i="12" s="1"/>
  <c r="V46" i="12"/>
  <c r="V45" i="12" s="1"/>
  <c r="G47" i="12"/>
  <c r="Q47" i="12"/>
  <c r="G48" i="12"/>
  <c r="I48" i="12"/>
  <c r="K48" i="12"/>
  <c r="M48" i="12"/>
  <c r="M47" i="12" s="1"/>
  <c r="O48" i="12"/>
  <c r="O47" i="12" s="1"/>
  <c r="Q48" i="12"/>
  <c r="V48" i="12"/>
  <c r="V47" i="12" s="1"/>
  <c r="G57" i="12"/>
  <c r="I57" i="12"/>
  <c r="I47" i="12" s="1"/>
  <c r="K57" i="12"/>
  <c r="M57" i="12"/>
  <c r="O57" i="12"/>
  <c r="Q57" i="12"/>
  <c r="V57" i="12"/>
  <c r="G66" i="12"/>
  <c r="I66" i="12"/>
  <c r="K66" i="12"/>
  <c r="M66" i="12"/>
  <c r="O66" i="12"/>
  <c r="Q66" i="12"/>
  <c r="V66" i="12"/>
  <c r="G75" i="12"/>
  <c r="M75" i="12" s="1"/>
  <c r="I75" i="12"/>
  <c r="K75" i="12"/>
  <c r="O75" i="12"/>
  <c r="Q75" i="12"/>
  <c r="V75" i="12"/>
  <c r="G84" i="12"/>
  <c r="I84" i="12"/>
  <c r="K84" i="12"/>
  <c r="K47" i="12" s="1"/>
  <c r="M84" i="12"/>
  <c r="O84" i="12"/>
  <c r="Q84" i="12"/>
  <c r="V84" i="12"/>
  <c r="G96" i="12"/>
  <c r="I96" i="12"/>
  <c r="K96" i="12"/>
  <c r="M96" i="12"/>
  <c r="O96" i="12"/>
  <c r="Q96" i="12"/>
  <c r="V96" i="12"/>
  <c r="G105" i="12"/>
  <c r="M105" i="12" s="1"/>
  <c r="I105" i="12"/>
  <c r="K105" i="12"/>
  <c r="O105" i="12"/>
  <c r="Q105" i="12"/>
  <c r="V105" i="12"/>
  <c r="G116" i="12"/>
  <c r="O116" i="12"/>
  <c r="V116" i="12"/>
  <c r="G117" i="12"/>
  <c r="M117" i="12" s="1"/>
  <c r="M116" i="12" s="1"/>
  <c r="I117" i="12"/>
  <c r="K117" i="12"/>
  <c r="K116" i="12" s="1"/>
  <c r="O117" i="12"/>
  <c r="Q117" i="12"/>
  <c r="V117" i="12"/>
  <c r="G124" i="12"/>
  <c r="M124" i="12" s="1"/>
  <c r="I124" i="12"/>
  <c r="I116" i="12" s="1"/>
  <c r="K124" i="12"/>
  <c r="O124" i="12"/>
  <c r="Q124" i="12"/>
  <c r="Q116" i="12" s="1"/>
  <c r="V124" i="12"/>
  <c r="G130" i="12"/>
  <c r="G131" i="12"/>
  <c r="M131" i="12" s="1"/>
  <c r="M130" i="12" s="1"/>
  <c r="I131" i="12"/>
  <c r="I130" i="12" s="1"/>
  <c r="K131" i="12"/>
  <c r="K130" i="12" s="1"/>
  <c r="O131" i="12"/>
  <c r="Q131" i="12"/>
  <c r="Q130" i="12" s="1"/>
  <c r="V131" i="12"/>
  <c r="G134" i="12"/>
  <c r="I134" i="12"/>
  <c r="K134" i="12"/>
  <c r="M134" i="12"/>
  <c r="O134" i="12"/>
  <c r="O130" i="12" s="1"/>
  <c r="Q134" i="12"/>
  <c r="V134" i="12"/>
  <c r="V130" i="12" s="1"/>
  <c r="G136" i="12"/>
  <c r="I136" i="12"/>
  <c r="K136" i="12"/>
  <c r="M136" i="12"/>
  <c r="O136" i="12"/>
  <c r="Q136" i="12"/>
  <c r="V136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I142" i="12"/>
  <c r="K142" i="12"/>
  <c r="M142" i="12"/>
  <c r="O142" i="12"/>
  <c r="Q142" i="12"/>
  <c r="V142" i="12"/>
  <c r="G143" i="12"/>
  <c r="I143" i="12"/>
  <c r="K143" i="12"/>
  <c r="M143" i="12"/>
  <c r="O143" i="12"/>
  <c r="Q143" i="12"/>
  <c r="V143" i="12"/>
  <c r="AE145" i="12"/>
  <c r="AF145" i="12"/>
  <c r="I20" i="1"/>
  <c r="I19" i="1"/>
  <c r="I18" i="1"/>
  <c r="I17" i="1"/>
  <c r="I16" i="1"/>
  <c r="I56" i="1"/>
  <c r="J55" i="1" s="1"/>
  <c r="J51" i="1"/>
  <c r="J50" i="1"/>
  <c r="F42" i="1"/>
  <c r="G42" i="1"/>
  <c r="G25" i="1" s="1"/>
  <c r="A25" i="1" s="1"/>
  <c r="H41" i="1"/>
  <c r="I41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J52" i="1" l="1"/>
  <c r="J53" i="1"/>
  <c r="J54" i="1"/>
  <c r="J49" i="1"/>
  <c r="H40" i="1"/>
  <c r="I40" i="1" s="1"/>
  <c r="G26" i="1"/>
  <c r="A26" i="1"/>
  <c r="G28" i="1"/>
  <c r="G23" i="1"/>
  <c r="M28" i="12"/>
  <c r="M8" i="12"/>
  <c r="G45" i="12"/>
  <c r="I21" i="1"/>
  <c r="I39" i="1"/>
  <c r="I42" i="1" s="1"/>
  <c r="J39" i="1" s="1"/>
  <c r="J42" i="1" s="1"/>
  <c r="J56" i="1" l="1"/>
  <c r="A23" i="1"/>
  <c r="J41" i="1"/>
  <c r="J40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6B1AF7B3-F2CC-4E04-AAD7-267565B597F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2B6518A-8AA3-48C6-A1BD-53822D501F4A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<sst xmlns="http://schemas.openxmlformats.org/spreadsheetml/2006/main" count="655" uniqueCount="257">
  <si>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</si>
  <si>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</si>
  <si>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</si>
  <si>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</si>
  <si>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</si>
  <si>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</si>
  <si>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</si>
  <si>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</si>
  <si>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</si>
  <si>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</si>
  <si>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</si>
  <si>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</si>
  <si>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</si>
  <si>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</si>
  <si>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</si>
  <si>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</si>
  <si>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</si>
  <si>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</si>
  <si>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</si>
  <si>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</si>
  <si>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</si>
  <si>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</si>
  <si>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</si>
  <si>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</si>
  <si>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</si>
  <si>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</si>
  <si>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</si>
  <si>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</si>
  <si>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</si>
  <si>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</si>
  <si>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</si>
  <si>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</si>
  <si>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</si>
  <si>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</si>
  <si>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</si>
  <si>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</si>
  <si>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</si>
  <si>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</si>
  <si>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</si>
  <si>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</si>
  <si>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</si>
  <si>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</si>
  <si>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</si>
  <si>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</si>
  <si>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Architektonicko-stavební řešení</t>
  </si>
  <si>
    <t>01</t>
  </si>
  <si>
    <t>Ostrava - Výškovice</t>
  </si>
  <si>
    <t>Objekt:</t>
  </si>
  <si>
    <t>Rozpočet:</t>
  </si>
  <si>
    <t>W61-2024</t>
  </si>
  <si>
    <t>Hřiště přírodního typu</t>
  </si>
  <si>
    <t>Stavba</t>
  </si>
  <si>
    <t>Celkem za stavbu</t>
  </si>
  <si>
    <t>CZK</t>
  </si>
  <si>
    <t>Rekapitulace dílů</t>
  </si>
  <si>
    <t>Typ dílu</t>
  </si>
  <si>
    <t>Zemní práce</t>
  </si>
  <si>
    <t>5</t>
  </si>
  <si>
    <t>Komunikace</t>
  </si>
  <si>
    <t>91</t>
  </si>
  <si>
    <t>Doplňující práce na komunikaci</t>
  </si>
  <si>
    <t>99</t>
  </si>
  <si>
    <t>Staveništní přesun hmot</t>
  </si>
  <si>
    <t>38-2</t>
  </si>
  <si>
    <t>Herní prvky</t>
  </si>
  <si>
    <t>38-3</t>
  </si>
  <si>
    <t>Mobiliář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</si>
  <si>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</si>
  <si>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</si>
  <si>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</si>
  <si>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</si>
  <si>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</si>
  <si>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</si>
  <si>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</si>
  <si>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</si>
  <si>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</si>
  <si>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</si>
  <si>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</si>
  <si>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</si>
  <si>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</si>
  <si>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</si>
  <si>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</si>
  <si>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</si>
  <si>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</si>
  <si>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</si>
  <si>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</si>
  <si>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</si>
  <si>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</si>
  <si>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</si>
  <si>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</si>
  <si>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</si>
  <si>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</si>
  <si>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</si>
  <si>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</si>
  <si>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</si>
  <si>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</si>
  <si>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</si>
  <si>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122201101R00</t>
  </si>
  <si>
    <t>Odkopávky nezapažené v hor. 3 do 100 m3</t>
  </si>
  <si>
    <t>m3</t>
  </si>
  <si>
    <t>RTS 24/ I</t>
  </si>
  <si>
    <t>Práce</t>
  </si>
  <si>
    <t>Běžná</t>
  </si>
  <si>
    <t>POL1_</t>
  </si>
  <si>
    <t>234,6*0,15</t>
  </si>
  <si>
    <t>VV</t>
  </si>
  <si>
    <t>122201109R00</t>
  </si>
  <si>
    <t>Příplatek za lepivost - odkopávky v hor. 3</t>
  </si>
  <si>
    <t>132201110R00</t>
  </si>
  <si>
    <t>Hloubení rýh š.do 60 cm v hor.3 do 50 m3, STROJNĚ</t>
  </si>
  <si>
    <t>pro obruby : 66,4*0,25*0,35</t>
  </si>
  <si>
    <t>132201119R00</t>
  </si>
  <si>
    <t>Přípl.za lepivost,hloubení rýh 60 cm,hor.3,STROJNĚ</t>
  </si>
  <si>
    <t>139601102R00</t>
  </si>
  <si>
    <t>Ruční výkop jam, rýh a šachet v hornině tř. 3</t>
  </si>
  <si>
    <t>pro dlaždice : 0,8*0,4*53*0,16</t>
  </si>
  <si>
    <t>162201102R00</t>
  </si>
  <si>
    <t>Vodorovné přemístění výkopku z hor.1-4 do 50 m</t>
  </si>
  <si>
    <t>na meziskládku : 35,19+5,81+2,7136</t>
  </si>
  <si>
    <t>z meziskládky : 43,7136</t>
  </si>
  <si>
    <t>167101101R00</t>
  </si>
  <si>
    <t>Nakládání výkopku z hor. 1 ÷ 4 v množství do 100 m3</t>
  </si>
  <si>
    <t>35,19+5,81</t>
  </si>
  <si>
    <t>167101201R00</t>
  </si>
  <si>
    <t>Nakládání výkopku z hor. 1 ÷ 4 - ručně</t>
  </si>
  <si>
    <t>2,7136*2</t>
  </si>
  <si>
    <t>180400020RA0</t>
  </si>
  <si>
    <t>Založení trávníku parkového, rovina, dodání osiva</t>
  </si>
  <si>
    <t>m2</t>
  </si>
  <si>
    <t>Součtová</t>
  </si>
  <si>
    <t>Agregovaná položka</t>
  </si>
  <si>
    <t>POL2_</t>
  </si>
  <si>
    <t>213,4+4,3</t>
  </si>
  <si>
    <t>181050010RA0</t>
  </si>
  <si>
    <t>Terénní modelace vč. rozprostření zeminy</t>
  </si>
  <si>
    <t>5832012R</t>
  </si>
  <si>
    <t>Zemina zahradní</t>
  </si>
  <si>
    <t>t</t>
  </si>
  <si>
    <t>SPCM</t>
  </si>
  <si>
    <t>Specifikace</t>
  </si>
  <si>
    <t>POL3_</t>
  </si>
  <si>
    <t>215901101R00</t>
  </si>
  <si>
    <t>Zhutnění podloží</t>
  </si>
  <si>
    <t>451577777R00</t>
  </si>
  <si>
    <t>Podklad pod dlažbu z kameniva tl.do 10 cm</t>
  </si>
  <si>
    <t>pod dlažbu : 0,8*0,4*(20+4)</t>
  </si>
  <si>
    <t>564551111R00</t>
  </si>
  <si>
    <t>Zřízení podsypu/podkladu ze sypaniny tl. 15 cm</t>
  </si>
  <si>
    <t>568111111R00</t>
  </si>
  <si>
    <t xml:space="preserve">Zřízení vrstvy z geotextilie </t>
  </si>
  <si>
    <t>234,6*1,1</t>
  </si>
  <si>
    <t>596811111R00</t>
  </si>
  <si>
    <t>Kladení dlaždic kom.pro pěší, lože z kameniva těž.</t>
  </si>
  <si>
    <t>nášlapy : 0,8*0,4*53</t>
  </si>
  <si>
    <t>583324801R</t>
  </si>
  <si>
    <t>Štěrk fr.2-8 mm</t>
  </si>
  <si>
    <t>35,19*1,9</t>
  </si>
  <si>
    <t>592468021Rx</t>
  </si>
  <si>
    <t>Dlažba betonová 800x400x62 mm imitace dřeva</t>
  </si>
  <si>
    <t>kus</t>
  </si>
  <si>
    <t>Vlastní</t>
  </si>
  <si>
    <t>Indiv</t>
  </si>
  <si>
    <t>67352004R</t>
  </si>
  <si>
    <t>Geotextilie</t>
  </si>
  <si>
    <t>258,06*1,15</t>
  </si>
  <si>
    <t>916561111RT7</t>
  </si>
  <si>
    <t>Osazení záhon.obrubníků do lože z C 12/15 s opěrou včetně obrubníku   100/5/25 cm</t>
  </si>
  <si>
    <t>m</t>
  </si>
  <si>
    <t>998222011R00</t>
  </si>
  <si>
    <t>Přesun hmot, pozemní komunikace, kryt z kameniva</t>
  </si>
  <si>
    <t>Přesun hmot</t>
  </si>
  <si>
    <t>POL7_</t>
  </si>
  <si>
    <t>38-2-001.RXX</t>
  </si>
  <si>
    <t>D+M houpadlo pružinové pes</t>
  </si>
  <si>
    <t>Kompletní provedení dle PD vč. základů.</t>
  </si>
  <si>
    <t>POP</t>
  </si>
  <si>
    <t/>
  </si>
  <si>
    <t>Rozměr konstrukce dxšxh  	0,85x0,5x0,85 m</t>
  </si>
  <si>
    <t>Výška pádu			 1, 0 m</t>
  </si>
  <si>
    <t>Povrch dopadové plochy 	Tráva nebo udusaná hlína  - 6,5 m2</t>
  </si>
  <si>
    <t>- materiál: dřevo akát/dub</t>
  </si>
  <si>
    <t>- spojovací materiál: pozinkovaná ocel</t>
  </si>
  <si>
    <t>- ocelová pružina s povrchovou úpravou</t>
  </si>
  <si>
    <t>38-2-002.RXX</t>
  </si>
  <si>
    <t>D+M houpadlo pružinové kachna</t>
  </si>
  <si>
    <t>38-2-003.RXX</t>
  </si>
  <si>
    <t>D+M vahalova houpačka basic</t>
  </si>
  <si>
    <t>Rozměr konstrukce dxšxh  	4,0x0,6x0,7 m</t>
  </si>
  <si>
    <t>Povrch dopadové plochy 	Tráva nebo udusaná hlína  - 15 m2</t>
  </si>
  <si>
    <t>- komponenty z nerezové oceli</t>
  </si>
  <si>
    <t>38-2-004.RXX</t>
  </si>
  <si>
    <t>D+M kolotoč sova</t>
  </si>
  <si>
    <t>Rozměr konstrukce dxšxh  	1,1x1,1x1,7 m</t>
  </si>
  <si>
    <t>Povrch dopadové plochy 	Tráva nebo udusaná hlína  - 21 m2</t>
  </si>
  <si>
    <t>38-2-005.RXX</t>
  </si>
  <si>
    <t>D+M věžová sestava s lanovou drahou</t>
  </si>
  <si>
    <t>Rozměr konstrukce dxšxh  	19,9x7,2x5,3 m</t>
  </si>
  <si>
    <t>Povrch dopadové plochy 	Tráva nebo udusaná hlína  - 164 m2</t>
  </si>
  <si>
    <t>- sítě z PP lan s ocelovým jádrem</t>
  </si>
  <si>
    <t>- start. výška skluzavky 100 cm</t>
  </si>
  <si>
    <t>- start. výška tobogánu 200 cm</t>
  </si>
  <si>
    <t>38-2-007.RXX</t>
  </si>
  <si>
    <t>D+M informační tabule</t>
  </si>
  <si>
    <t>Zpracování a dodání provozního řádu dle požadavků investora.</t>
  </si>
  <si>
    <t>Rozměr konstrukce dxšxh  	2,0x2,2x0,65 m</t>
  </si>
  <si>
    <t>Povrch dopadové plochy 	bez dop. materiálu</t>
  </si>
  <si>
    <t>38-2-008.RXX</t>
  </si>
  <si>
    <t>D+M pískoviště</t>
  </si>
  <si>
    <t>Kompletní provedení dle PD vč. zemních prací a základů.</t>
  </si>
  <si>
    <t>Rozměr konstrukce dxšxh  	2,1x2,2,1x0,35 m</t>
  </si>
  <si>
    <t>Výška pádu			 0,34 m</t>
  </si>
  <si>
    <t>písku určeného pro pískoviště</t>
  </si>
  <si>
    <t>Připevnění k podkladu zabetonováním rohových kotev (součást dodávky).</t>
  </si>
  <si>
    <t>Materiály: přírodní douglaska, rohový spoj z HPL desky</t>
  </si>
  <si>
    <t>38-3-001.RXX</t>
  </si>
  <si>
    <t>D+M dřevěná budka na sdílené hračky, uzamykatelná</t>
  </si>
  <si>
    <t>Rozměr konstrukce dxšxh  	0,87x0,465x0,965 m</t>
  </si>
  <si>
    <t>Materiál: masivní jedlové dřevo, střecha z bitumenu</t>
  </si>
  <si>
    <t>Barva: přírodní</t>
  </si>
  <si>
    <t>Max. nosnost: 30 kg (na polici)</t>
  </si>
  <si>
    <t>38-3-002.RXX</t>
  </si>
  <si>
    <t>D+M koš odpadkový kulatý</t>
  </si>
  <si>
    <t>Kompletní provedení a dodávka dle PD vč. zemních prací a základů</t>
  </si>
  <si>
    <t>Rozměr konstrukce dxšxh  	0,4x0,4x0,65 m</t>
  </si>
  <si>
    <t>Materiál: dřevo akát / dub</t>
  </si>
  <si>
    <t>Spojovací materiál: pozinkovaná ocel</t>
  </si>
  <si>
    <t>00511 R</t>
  </si>
  <si>
    <t xml:space="preserve">Geodetické práce </t>
  </si>
  <si>
    <t>Soubor</t>
  </si>
  <si>
    <t>VRN</t>
  </si>
  <si>
    <t>POL99_2</t>
  </si>
  <si>
    <t>1) geodetické práce před výstavbou, v průběhu stavby</t>
  </si>
  <si>
    <t>2) geodetické práce po výstavbě - zaměření skutečného stavu</t>
  </si>
  <si>
    <t>005121 R</t>
  </si>
  <si>
    <t>Zařízení staveniště</t>
  </si>
  <si>
    <t>Veškeré náklady spojené s vybudováním, provozem a odstraněním zařízení staveniště.</t>
  </si>
  <si>
    <t>005124010R</t>
  </si>
  <si>
    <t>Koordinační a kompleční činnost</t>
  </si>
  <si>
    <t>Koordinace stavebních a technologických dodávek stavby.</t>
  </si>
  <si>
    <t>Kompletační činnost  (zkoušky, revize, atesty, vzorkování, dodrř´žování BOZP, úklid na staveništi, dokumnetace skutečnho provedení aj.)</t>
  </si>
  <si>
    <t>VN001</t>
  </si>
  <si>
    <t xml:space="preserve">Pasportizace před zahájením </t>
  </si>
  <si>
    <t>soub</t>
  </si>
  <si>
    <t>POL99_8</t>
  </si>
  <si>
    <t>VN002</t>
  </si>
  <si>
    <t>Čištění komunikací</t>
  </si>
  <si>
    <t>VN003</t>
  </si>
  <si>
    <t>D+M infocedule během výstavby 1,2x0,8 m</t>
  </si>
  <si>
    <t>VN004</t>
  </si>
  <si>
    <t>Dočasné dopravní značení</t>
  </si>
  <si>
    <t>SUM</t>
  </si>
  <si>
    <t>Poznámky uchazeče k zadání</t>
  </si>
  <si>
    <t>POPUZIV</t>
  </si>
  <si>
    <t>Pískoviště z masivních hranolů.</t>
  </si>
  <si>
    <t>Dno pískoviště separační vrstvou z pevná fólie vč. dodávka</t>
  </si>
  <si>
    <t>Kompletní provedení a dodávka dle PD.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</si>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</sst>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9"/>
  <sheetViews>
    <sheetView showGridLines="0" tabSelected="1" topLeftCell="B26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3">
      <c r="A4" s="111">
        <v>3769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SUMIF(F49:F55,A16,I49:I55)+SUMIF(F49:F55,"PSU",I49:I55)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SUMIF(F49:F55,A17,I49:I55)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SUMIF(F49:F55,A18,I49:I55)</f>
        <v>0</v>
      </c>
      <c r="J18" s="85"/>
    </row>
    <row r="19" spans="1:10" ht="23.25" customHeight="1" x14ac:dyDescent="0.3">
      <c r="A19" s="196" t="s">
        <v>67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SUMIF(F49:F55,A19,I49:I55)</f>
        <v>0</v>
      </c>
      <c r="J19" s="85"/>
    </row>
    <row r="20" spans="1:10" ht="23.25" customHeight="1" x14ac:dyDescent="0.3">
      <c r="A20" s="196" t="s">
        <v>68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SUMIF(F49:F55,A20,I49:I55)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53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51</v>
      </c>
      <c r="C39" s="147"/>
      <c r="D39" s="147"/>
      <c r="E39" s="147"/>
      <c r="F39" s="148">
        <f>'01 1 Pol'!AE145</f>
        <v>0</v>
      </c>
      <c r="G39" s="149">
        <f>'01 1 Pol'!AF145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45</v>
      </c>
      <c r="C40" s="153" t="s">
        <v>46</v>
      </c>
      <c r="D40" s="153"/>
      <c r="E40" s="153"/>
      <c r="F40" s="154">
        <f>'01 1 Pol'!AE145</f>
        <v>0</v>
      </c>
      <c r="G40" s="155">
        <f>'01 1 Pol'!AF145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'01 1 Pol'!AE145</f>
        <v>0</v>
      </c>
      <c r="G41" s="150">
        <f>'01 1 Pol'!AF145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52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54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55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43</v>
      </c>
      <c r="C49" s="184" t="s">
        <v>56</v>
      </c>
      <c r="D49" s="185"/>
      <c r="E49" s="185"/>
      <c r="F49" s="192" t="s">
        <v>26</v>
      </c>
      <c r="G49" s="193"/>
      <c r="H49" s="193"/>
      <c r="I49" s="193">
        <f>'01 1 Pol'!G8</f>
        <v>0</v>
      </c>
      <c r="J49" s="189" t="str">
        <f>IF(I56=0,"",I49/I56*100)</f>
        <v/>
      </c>
    </row>
    <row r="50" spans="1:10" ht="36.75" customHeight="1" x14ac:dyDescent="0.3">
      <c r="A50" s="178"/>
      <c r="B50" s="183" t="s">
        <v>57</v>
      </c>
      <c r="C50" s="184" t="s">
        <v>58</v>
      </c>
      <c r="D50" s="185"/>
      <c r="E50" s="185"/>
      <c r="F50" s="192" t="s">
        <v>26</v>
      </c>
      <c r="G50" s="193"/>
      <c r="H50" s="193"/>
      <c r="I50" s="193">
        <f>'01 1 Pol'!G28</f>
        <v>0</v>
      </c>
      <c r="J50" s="189" t="str">
        <f>IF(I56=0,"",I50/I56*100)</f>
        <v/>
      </c>
    </row>
    <row r="51" spans="1:10" ht="36.75" customHeight="1" x14ac:dyDescent="0.3">
      <c r="A51" s="178"/>
      <c r="B51" s="183" t="s">
        <v>59</v>
      </c>
      <c r="C51" s="184" t="s">
        <v>60</v>
      </c>
      <c r="D51" s="185"/>
      <c r="E51" s="185"/>
      <c r="F51" s="192" t="s">
        <v>26</v>
      </c>
      <c r="G51" s="193"/>
      <c r="H51" s="193"/>
      <c r="I51" s="193">
        <f>'01 1 Pol'!G43</f>
        <v>0</v>
      </c>
      <c r="J51" s="189" t="str">
        <f>IF(I56=0,"",I51/I56*100)</f>
        <v/>
      </c>
    </row>
    <row r="52" spans="1:10" ht="36.75" customHeight="1" x14ac:dyDescent="0.3">
      <c r="A52" s="178"/>
      <c r="B52" s="183" t="s">
        <v>61</v>
      </c>
      <c r="C52" s="184" t="s">
        <v>62</v>
      </c>
      <c r="D52" s="185"/>
      <c r="E52" s="185"/>
      <c r="F52" s="192" t="s">
        <v>26</v>
      </c>
      <c r="G52" s="193"/>
      <c r="H52" s="193"/>
      <c r="I52" s="193">
        <f>'01 1 Pol'!G45</f>
        <v>0</v>
      </c>
      <c r="J52" s="189" t="str">
        <f>IF(I56=0,"",I52/I56*100)</f>
        <v/>
      </c>
    </row>
    <row r="53" spans="1:10" ht="36.75" customHeight="1" x14ac:dyDescent="0.3">
      <c r="A53" s="178"/>
      <c r="B53" s="183" t="s">
        <v>63</v>
      </c>
      <c r="C53" s="184" t="s">
        <v>64</v>
      </c>
      <c r="D53" s="185"/>
      <c r="E53" s="185"/>
      <c r="F53" s="192" t="s">
        <v>27</v>
      </c>
      <c r="G53" s="193"/>
      <c r="H53" s="193"/>
      <c r="I53" s="193">
        <f>'01 1 Pol'!G47</f>
        <v>0</v>
      </c>
      <c r="J53" s="189" t="str">
        <f>IF(I56=0,"",I53/I56*100)</f>
        <v/>
      </c>
    </row>
    <row r="54" spans="1:10" ht="36.75" customHeight="1" x14ac:dyDescent="0.3">
      <c r="A54" s="178"/>
      <c r="B54" s="183" t="s">
        <v>65</v>
      </c>
      <c r="C54" s="184" t="s">
        <v>66</v>
      </c>
      <c r="D54" s="185"/>
      <c r="E54" s="185"/>
      <c r="F54" s="192" t="s">
        <v>27</v>
      </c>
      <c r="G54" s="193"/>
      <c r="H54" s="193"/>
      <c r="I54" s="193">
        <f>'01 1 Pol'!G116</f>
        <v>0</v>
      </c>
      <c r="J54" s="189" t="str">
        <f>IF(I56=0,"",I54/I56*100)</f>
        <v/>
      </c>
    </row>
    <row r="55" spans="1:10" ht="36.75" customHeight="1" x14ac:dyDescent="0.3">
      <c r="A55" s="178"/>
      <c r="B55" s="183" t="s">
        <v>67</v>
      </c>
      <c r="C55" s="184" t="s">
        <v>29</v>
      </c>
      <c r="D55" s="185"/>
      <c r="E55" s="185"/>
      <c r="F55" s="192" t="s">
        <v>67</v>
      </c>
      <c r="G55" s="193"/>
      <c r="H55" s="193"/>
      <c r="I55" s="193">
        <f>'01 1 Pol'!G130</f>
        <v>0</v>
      </c>
      <c r="J55" s="189" t="str">
        <f>IF(I56=0,"",I55/I56*100)</f>
        <v/>
      </c>
    </row>
    <row r="56" spans="1:10" ht="25.5" customHeight="1" x14ac:dyDescent="0.3">
      <c r="A56" s="179"/>
      <c r="B56" s="186" t="s">
        <v>1</v>
      </c>
      <c r="C56" s="187"/>
      <c r="D56" s="188"/>
      <c r="E56" s="188"/>
      <c r="F56" s="194"/>
      <c r="G56" s="195"/>
      <c r="H56" s="195"/>
      <c r="I56" s="195">
        <f>SUM(I49:I55)</f>
        <v>0</v>
      </c>
      <c r="J56" s="190">
        <f>SUM(J49:J55)</f>
        <v>0</v>
      </c>
    </row>
    <row r="57" spans="1:10" x14ac:dyDescent="0.3">
      <c r="F57" s="135"/>
      <c r="G57" s="135"/>
      <c r="H57" s="135"/>
      <c r="I57" s="135"/>
      <c r="J57" s="191"/>
    </row>
    <row r="58" spans="1:10" x14ac:dyDescent="0.3">
      <c r="F58" s="135"/>
      <c r="G58" s="135"/>
      <c r="H58" s="135"/>
      <c r="I58" s="135"/>
      <c r="J58" s="191"/>
    </row>
    <row r="59" spans="1:10" x14ac:dyDescent="0.3">
      <c r="F59" s="135"/>
      <c r="G59" s="135"/>
      <c r="H59" s="135"/>
      <c r="I59" s="135"/>
      <c r="J59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87BC1-67E4-4156-8167-CEFDEC5AC0C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69</v>
      </c>
    </row>
    <row r="2" spans="1:60" ht="25" customHeight="1" x14ac:dyDescent="0.3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70</v>
      </c>
    </row>
    <row r="3" spans="1:60" ht="25" customHeight="1" x14ac:dyDescent="0.3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70</v>
      </c>
      <c r="AG3" t="s">
        <v>71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3">
      <c r="D5" s="10"/>
    </row>
    <row r="6" spans="1:60" ht="37.299999999999997" x14ac:dyDescent="0.3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31</v>
      </c>
      <c r="H6" s="211" t="s">
        <v>32</v>
      </c>
      <c r="I6" s="211" t="s">
        <v>79</v>
      </c>
      <c r="J6" s="211" t="s">
        <v>33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  <c r="Y6" s="211" t="s">
        <v>94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95</v>
      </c>
      <c r="B8" s="242" t="s">
        <v>43</v>
      </c>
      <c r="C8" s="263" t="s">
        <v>56</v>
      </c>
      <c r="D8" s="243"/>
      <c r="E8" s="244"/>
      <c r="F8" s="245"/>
      <c r="G8" s="246">
        <f>SUMIF(AG9:AG27,"&lt;&gt;NOR",G9:G27)</f>
        <v>0</v>
      </c>
      <c r="H8" s="240"/>
      <c r="I8" s="240">
        <f>SUM(I9:I27)</f>
        <v>0</v>
      </c>
      <c r="J8" s="240"/>
      <c r="K8" s="240">
        <f>SUM(K9:K27)</f>
        <v>0</v>
      </c>
      <c r="L8" s="240"/>
      <c r="M8" s="240">
        <f>SUM(M9:M27)</f>
        <v>0</v>
      </c>
      <c r="N8" s="239"/>
      <c r="O8" s="239">
        <f>SUM(O9:O27)</f>
        <v>10.01</v>
      </c>
      <c r="P8" s="239"/>
      <c r="Q8" s="239">
        <f>SUM(Q9:Q27)</f>
        <v>0</v>
      </c>
      <c r="R8" s="240"/>
      <c r="S8" s="240"/>
      <c r="T8" s="240"/>
      <c r="U8" s="240"/>
      <c r="V8" s="240">
        <f>SUM(V9:V27)</f>
        <v>72.249999999999986</v>
      </c>
      <c r="W8" s="240"/>
      <c r="X8" s="240"/>
      <c r="Y8" s="240"/>
      <c r="AG8" t="s">
        <v>96</v>
      </c>
    </row>
    <row r="9" spans="1:60" outlineLevel="1" x14ac:dyDescent="0.3">
      <c r="A9" s="248">
        <v>1</v>
      </c>
      <c r="B9" s="249" t="s">
        <v>97</v>
      </c>
      <c r="C9" s="264" t="s">
        <v>98</v>
      </c>
      <c r="D9" s="250" t="s">
        <v>99</v>
      </c>
      <c r="E9" s="251">
        <v>35.19</v>
      </c>
      <c r="F9" s="252"/>
      <c r="G9" s="253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</v>
      </c>
      <c r="Q9" s="231">
        <f>ROUND(E9*P9,2)</f>
        <v>0</v>
      </c>
      <c r="R9" s="232"/>
      <c r="S9" s="232" t="s">
        <v>100</v>
      </c>
      <c r="T9" s="232" t="s">
        <v>100</v>
      </c>
      <c r="U9" s="232">
        <v>0.36799999999999999</v>
      </c>
      <c r="V9" s="232">
        <f>ROUND(E9*U9,2)</f>
        <v>12.95</v>
      </c>
      <c r="W9" s="232"/>
      <c r="X9" s="232" t="s">
        <v>101</v>
      </c>
      <c r="Y9" s="232" t="s">
        <v>102</v>
      </c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5" t="s">
        <v>104</v>
      </c>
      <c r="D10" s="234"/>
      <c r="E10" s="235">
        <v>35.19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105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3">
      <c r="A11" s="254">
        <v>2</v>
      </c>
      <c r="B11" s="255" t="s">
        <v>106</v>
      </c>
      <c r="C11" s="266" t="s">
        <v>107</v>
      </c>
      <c r="D11" s="256" t="s">
        <v>99</v>
      </c>
      <c r="E11" s="257">
        <v>35.19</v>
      </c>
      <c r="F11" s="258"/>
      <c r="G11" s="259">
        <f>ROUND(E11*F11,2)</f>
        <v>0</v>
      </c>
      <c r="H11" s="233"/>
      <c r="I11" s="232">
        <f>ROUND(E11*H11,2)</f>
        <v>0</v>
      </c>
      <c r="J11" s="233"/>
      <c r="K11" s="232">
        <f>ROUND(E11*J11,2)</f>
        <v>0</v>
      </c>
      <c r="L11" s="232">
        <v>21</v>
      </c>
      <c r="M11" s="232">
        <f>G11*(1+L11/100)</f>
        <v>0</v>
      </c>
      <c r="N11" s="231">
        <v>0</v>
      </c>
      <c r="O11" s="231">
        <f>ROUND(E11*N11,2)</f>
        <v>0</v>
      </c>
      <c r="P11" s="231">
        <v>0</v>
      </c>
      <c r="Q11" s="231">
        <f>ROUND(E11*P11,2)</f>
        <v>0</v>
      </c>
      <c r="R11" s="232"/>
      <c r="S11" s="232" t="s">
        <v>100</v>
      </c>
      <c r="T11" s="232" t="s">
        <v>100</v>
      </c>
      <c r="U11" s="232">
        <v>5.8000000000000003E-2</v>
      </c>
      <c r="V11" s="232">
        <f>ROUND(E11*U11,2)</f>
        <v>2.04</v>
      </c>
      <c r="W11" s="232"/>
      <c r="X11" s="232" t="s">
        <v>101</v>
      </c>
      <c r="Y11" s="232" t="s">
        <v>102</v>
      </c>
      <c r="Z11" s="212"/>
      <c r="AA11" s="212"/>
      <c r="AB11" s="212"/>
      <c r="AC11" s="212"/>
      <c r="AD11" s="212"/>
      <c r="AE11" s="212"/>
      <c r="AF11" s="212"/>
      <c r="AG11" s="212" t="s">
        <v>103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3">
      <c r="A12" s="248">
        <v>3</v>
      </c>
      <c r="B12" s="249" t="s">
        <v>108</v>
      </c>
      <c r="C12" s="264" t="s">
        <v>109</v>
      </c>
      <c r="D12" s="250" t="s">
        <v>99</v>
      </c>
      <c r="E12" s="251">
        <v>5.81</v>
      </c>
      <c r="F12" s="252"/>
      <c r="G12" s="253">
        <f>ROUND(E12*F12,2)</f>
        <v>0</v>
      </c>
      <c r="H12" s="233"/>
      <c r="I12" s="232">
        <f>ROUND(E12*H12,2)</f>
        <v>0</v>
      </c>
      <c r="J12" s="233"/>
      <c r="K12" s="232">
        <f>ROUND(E12*J12,2)</f>
        <v>0</v>
      </c>
      <c r="L12" s="232">
        <v>21</v>
      </c>
      <c r="M12" s="232">
        <f>G12*(1+L12/100)</f>
        <v>0</v>
      </c>
      <c r="N12" s="231">
        <v>0</v>
      </c>
      <c r="O12" s="231">
        <f>ROUND(E12*N12,2)</f>
        <v>0</v>
      </c>
      <c r="P12" s="231">
        <v>0</v>
      </c>
      <c r="Q12" s="231">
        <f>ROUND(E12*P12,2)</f>
        <v>0</v>
      </c>
      <c r="R12" s="232"/>
      <c r="S12" s="232" t="s">
        <v>100</v>
      </c>
      <c r="T12" s="232" t="s">
        <v>100</v>
      </c>
      <c r="U12" s="232">
        <v>0.36499999999999999</v>
      </c>
      <c r="V12" s="232">
        <f>ROUND(E12*U12,2)</f>
        <v>2.12</v>
      </c>
      <c r="W12" s="232"/>
      <c r="X12" s="232" t="s">
        <v>101</v>
      </c>
      <c r="Y12" s="232" t="s">
        <v>102</v>
      </c>
      <c r="Z12" s="212"/>
      <c r="AA12" s="212"/>
      <c r="AB12" s="212"/>
      <c r="AC12" s="212"/>
      <c r="AD12" s="212"/>
      <c r="AE12" s="212"/>
      <c r="AF12" s="212"/>
      <c r="AG12" s="212" t="s">
        <v>103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3">
      <c r="A13" s="229"/>
      <c r="B13" s="230"/>
      <c r="C13" s="265" t="s">
        <v>110</v>
      </c>
      <c r="D13" s="234"/>
      <c r="E13" s="235">
        <v>5.81</v>
      </c>
      <c r="F13" s="232"/>
      <c r="G13" s="232"/>
      <c r="H13" s="232"/>
      <c r="I13" s="232"/>
      <c r="J13" s="232"/>
      <c r="K13" s="232"/>
      <c r="L13" s="232"/>
      <c r="M13" s="232"/>
      <c r="N13" s="231"/>
      <c r="O13" s="231"/>
      <c r="P13" s="231"/>
      <c r="Q13" s="231"/>
      <c r="R13" s="232"/>
      <c r="S13" s="232"/>
      <c r="T13" s="232"/>
      <c r="U13" s="232"/>
      <c r="V13" s="232"/>
      <c r="W13" s="232"/>
      <c r="X13" s="232"/>
      <c r="Y13" s="232"/>
      <c r="Z13" s="212"/>
      <c r="AA13" s="212"/>
      <c r="AB13" s="212"/>
      <c r="AC13" s="212"/>
      <c r="AD13" s="212"/>
      <c r="AE13" s="212"/>
      <c r="AF13" s="212"/>
      <c r="AG13" s="212" t="s">
        <v>105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54">
        <v>4</v>
      </c>
      <c r="B14" s="255" t="s">
        <v>111</v>
      </c>
      <c r="C14" s="266" t="s">
        <v>112</v>
      </c>
      <c r="D14" s="256" t="s">
        <v>99</v>
      </c>
      <c r="E14" s="257">
        <v>5.81</v>
      </c>
      <c r="F14" s="258"/>
      <c r="G14" s="259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0</v>
      </c>
      <c r="O14" s="231">
        <f>ROUND(E14*N14,2)</f>
        <v>0</v>
      </c>
      <c r="P14" s="231">
        <v>0</v>
      </c>
      <c r="Q14" s="231">
        <f>ROUND(E14*P14,2)</f>
        <v>0</v>
      </c>
      <c r="R14" s="232"/>
      <c r="S14" s="232" t="s">
        <v>100</v>
      </c>
      <c r="T14" s="232" t="s">
        <v>100</v>
      </c>
      <c r="U14" s="232">
        <v>0.38979999999999998</v>
      </c>
      <c r="V14" s="232">
        <f>ROUND(E14*U14,2)</f>
        <v>2.2599999999999998</v>
      </c>
      <c r="W14" s="232"/>
      <c r="X14" s="232" t="s">
        <v>101</v>
      </c>
      <c r="Y14" s="232" t="s">
        <v>102</v>
      </c>
      <c r="Z14" s="212"/>
      <c r="AA14" s="212"/>
      <c r="AB14" s="212"/>
      <c r="AC14" s="212"/>
      <c r="AD14" s="212"/>
      <c r="AE14" s="212"/>
      <c r="AF14" s="212"/>
      <c r="AG14" s="212" t="s">
        <v>103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8">
        <v>5</v>
      </c>
      <c r="B15" s="249" t="s">
        <v>113</v>
      </c>
      <c r="C15" s="264" t="s">
        <v>114</v>
      </c>
      <c r="D15" s="250" t="s">
        <v>99</v>
      </c>
      <c r="E15" s="251">
        <v>2.7136</v>
      </c>
      <c r="F15" s="252"/>
      <c r="G15" s="253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100</v>
      </c>
      <c r="T15" s="232" t="s">
        <v>100</v>
      </c>
      <c r="U15" s="232">
        <v>3.53</v>
      </c>
      <c r="V15" s="232">
        <f>ROUND(E15*U15,2)</f>
        <v>9.58</v>
      </c>
      <c r="W15" s="232"/>
      <c r="X15" s="232" t="s">
        <v>101</v>
      </c>
      <c r="Y15" s="232" t="s">
        <v>102</v>
      </c>
      <c r="Z15" s="212"/>
      <c r="AA15" s="212"/>
      <c r="AB15" s="212"/>
      <c r="AC15" s="212"/>
      <c r="AD15" s="212"/>
      <c r="AE15" s="212"/>
      <c r="AF15" s="212"/>
      <c r="AG15" s="212" t="s">
        <v>103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5" t="s">
        <v>115</v>
      </c>
      <c r="D16" s="234"/>
      <c r="E16" s="235">
        <v>2.7136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105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3">
      <c r="A17" s="248">
        <v>6</v>
      </c>
      <c r="B17" s="249" t="s">
        <v>116</v>
      </c>
      <c r="C17" s="264" t="s">
        <v>117</v>
      </c>
      <c r="D17" s="250" t="s">
        <v>99</v>
      </c>
      <c r="E17" s="251">
        <v>87.427199999999999</v>
      </c>
      <c r="F17" s="252"/>
      <c r="G17" s="253">
        <f>ROUND(E17*F17,2)</f>
        <v>0</v>
      </c>
      <c r="H17" s="233"/>
      <c r="I17" s="232">
        <f>ROUND(E17*H17,2)</f>
        <v>0</v>
      </c>
      <c r="J17" s="233"/>
      <c r="K17" s="232">
        <f>ROUND(E17*J17,2)</f>
        <v>0</v>
      </c>
      <c r="L17" s="232">
        <v>21</v>
      </c>
      <c r="M17" s="232">
        <f>G17*(1+L17/100)</f>
        <v>0</v>
      </c>
      <c r="N17" s="231">
        <v>0</v>
      </c>
      <c r="O17" s="231">
        <f>ROUND(E17*N17,2)</f>
        <v>0</v>
      </c>
      <c r="P17" s="231">
        <v>0</v>
      </c>
      <c r="Q17" s="231">
        <f>ROUND(E17*P17,2)</f>
        <v>0</v>
      </c>
      <c r="R17" s="232"/>
      <c r="S17" s="232" t="s">
        <v>100</v>
      </c>
      <c r="T17" s="232" t="s">
        <v>100</v>
      </c>
      <c r="U17" s="232">
        <v>7.0000000000000007E-2</v>
      </c>
      <c r="V17" s="232">
        <f>ROUND(E17*U17,2)</f>
        <v>6.12</v>
      </c>
      <c r="W17" s="232"/>
      <c r="X17" s="232" t="s">
        <v>101</v>
      </c>
      <c r="Y17" s="232" t="s">
        <v>102</v>
      </c>
      <c r="Z17" s="212"/>
      <c r="AA17" s="212"/>
      <c r="AB17" s="212"/>
      <c r="AC17" s="212"/>
      <c r="AD17" s="212"/>
      <c r="AE17" s="212"/>
      <c r="AF17" s="212"/>
      <c r="AG17" s="212" t="s">
        <v>103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2" x14ac:dyDescent="0.3">
      <c r="A18" s="229"/>
      <c r="B18" s="230"/>
      <c r="C18" s="265" t="s">
        <v>118</v>
      </c>
      <c r="D18" s="234"/>
      <c r="E18" s="235">
        <v>43.7136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105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3">
      <c r="A19" s="229"/>
      <c r="B19" s="230"/>
      <c r="C19" s="265" t="s">
        <v>119</v>
      </c>
      <c r="D19" s="234"/>
      <c r="E19" s="235">
        <v>43.7136</v>
      </c>
      <c r="F19" s="232"/>
      <c r="G19" s="232"/>
      <c r="H19" s="232"/>
      <c r="I19" s="232"/>
      <c r="J19" s="232"/>
      <c r="K19" s="232"/>
      <c r="L19" s="232"/>
      <c r="M19" s="232"/>
      <c r="N19" s="231"/>
      <c r="O19" s="231"/>
      <c r="P19" s="231"/>
      <c r="Q19" s="231"/>
      <c r="R19" s="232"/>
      <c r="S19" s="232"/>
      <c r="T19" s="232"/>
      <c r="U19" s="232"/>
      <c r="V19" s="232"/>
      <c r="W19" s="232"/>
      <c r="X19" s="232"/>
      <c r="Y19" s="232"/>
      <c r="Z19" s="212"/>
      <c r="AA19" s="212"/>
      <c r="AB19" s="212"/>
      <c r="AC19" s="212"/>
      <c r="AD19" s="212"/>
      <c r="AE19" s="212"/>
      <c r="AF19" s="212"/>
      <c r="AG19" s="212" t="s">
        <v>105</v>
      </c>
      <c r="AH19" s="212">
        <v>0</v>
      </c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48">
        <v>7</v>
      </c>
      <c r="B20" s="249" t="s">
        <v>120</v>
      </c>
      <c r="C20" s="264" t="s">
        <v>121</v>
      </c>
      <c r="D20" s="250" t="s">
        <v>99</v>
      </c>
      <c r="E20" s="251">
        <v>41</v>
      </c>
      <c r="F20" s="252"/>
      <c r="G20" s="253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100</v>
      </c>
      <c r="T20" s="232" t="s">
        <v>100</v>
      </c>
      <c r="U20" s="232">
        <v>0.65</v>
      </c>
      <c r="V20" s="232">
        <f>ROUND(E20*U20,2)</f>
        <v>26.65</v>
      </c>
      <c r="W20" s="232"/>
      <c r="X20" s="232" t="s">
        <v>101</v>
      </c>
      <c r="Y20" s="232" t="s">
        <v>102</v>
      </c>
      <c r="Z20" s="212"/>
      <c r="AA20" s="212"/>
      <c r="AB20" s="212"/>
      <c r="AC20" s="212"/>
      <c r="AD20" s="212"/>
      <c r="AE20" s="212"/>
      <c r="AF20" s="212"/>
      <c r="AG20" s="212" t="s">
        <v>103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3">
      <c r="A21" s="229"/>
      <c r="B21" s="230"/>
      <c r="C21" s="265" t="s">
        <v>122</v>
      </c>
      <c r="D21" s="234"/>
      <c r="E21" s="235">
        <v>41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105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48">
        <v>8</v>
      </c>
      <c r="B22" s="249" t="s">
        <v>123</v>
      </c>
      <c r="C22" s="264" t="s">
        <v>124</v>
      </c>
      <c r="D22" s="250" t="s">
        <v>99</v>
      </c>
      <c r="E22" s="251">
        <v>5.4272</v>
      </c>
      <c r="F22" s="252"/>
      <c r="G22" s="253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100</v>
      </c>
      <c r="T22" s="232" t="s">
        <v>100</v>
      </c>
      <c r="U22" s="232">
        <v>1.94</v>
      </c>
      <c r="V22" s="232">
        <f>ROUND(E22*U22,2)</f>
        <v>10.53</v>
      </c>
      <c r="W22" s="232"/>
      <c r="X22" s="232" t="s">
        <v>101</v>
      </c>
      <c r="Y22" s="232" t="s">
        <v>102</v>
      </c>
      <c r="Z22" s="212"/>
      <c r="AA22" s="212"/>
      <c r="AB22" s="212"/>
      <c r="AC22" s="212"/>
      <c r="AD22" s="212"/>
      <c r="AE22" s="212"/>
      <c r="AF22" s="212"/>
      <c r="AG22" s="212" t="s">
        <v>103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3">
      <c r="A23" s="229"/>
      <c r="B23" s="230"/>
      <c r="C23" s="265" t="s">
        <v>125</v>
      </c>
      <c r="D23" s="234"/>
      <c r="E23" s="235">
        <v>5.4272</v>
      </c>
      <c r="F23" s="232"/>
      <c r="G23" s="232"/>
      <c r="H23" s="232"/>
      <c r="I23" s="232"/>
      <c r="J23" s="232"/>
      <c r="K23" s="232"/>
      <c r="L23" s="232"/>
      <c r="M23" s="232"/>
      <c r="N23" s="231"/>
      <c r="O23" s="231"/>
      <c r="P23" s="231"/>
      <c r="Q23" s="231"/>
      <c r="R23" s="232"/>
      <c r="S23" s="232"/>
      <c r="T23" s="232"/>
      <c r="U23" s="232"/>
      <c r="V23" s="232"/>
      <c r="W23" s="232"/>
      <c r="X23" s="232"/>
      <c r="Y23" s="232"/>
      <c r="Z23" s="212"/>
      <c r="AA23" s="212"/>
      <c r="AB23" s="212"/>
      <c r="AC23" s="212"/>
      <c r="AD23" s="212"/>
      <c r="AE23" s="212"/>
      <c r="AF23" s="212"/>
      <c r="AG23" s="212" t="s">
        <v>105</v>
      </c>
      <c r="AH23" s="212">
        <v>0</v>
      </c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3">
      <c r="A24" s="248">
        <v>9</v>
      </c>
      <c r="B24" s="249" t="s">
        <v>126</v>
      </c>
      <c r="C24" s="264" t="s">
        <v>127</v>
      </c>
      <c r="D24" s="250" t="s">
        <v>128</v>
      </c>
      <c r="E24" s="251">
        <v>217.7</v>
      </c>
      <c r="F24" s="252"/>
      <c r="G24" s="253">
        <f>ROUND(E24*F24,2)</f>
        <v>0</v>
      </c>
      <c r="H24" s="233"/>
      <c r="I24" s="232">
        <f>ROUND(E24*H24,2)</f>
        <v>0</v>
      </c>
      <c r="J24" s="233"/>
      <c r="K24" s="232">
        <f>ROUND(E24*J24,2)</f>
        <v>0</v>
      </c>
      <c r="L24" s="232">
        <v>21</v>
      </c>
      <c r="M24" s="232">
        <f>G24*(1+L24/100)</f>
        <v>0</v>
      </c>
      <c r="N24" s="231">
        <v>3.0000000000000001E-5</v>
      </c>
      <c r="O24" s="231">
        <f>ROUND(E24*N24,2)</f>
        <v>0.01</v>
      </c>
      <c r="P24" s="231">
        <v>0</v>
      </c>
      <c r="Q24" s="231">
        <f>ROUND(E24*P24,2)</f>
        <v>0</v>
      </c>
      <c r="R24" s="232"/>
      <c r="S24" s="232" t="s">
        <v>100</v>
      </c>
      <c r="T24" s="232" t="s">
        <v>129</v>
      </c>
      <c r="U24" s="232">
        <v>0</v>
      </c>
      <c r="V24" s="232">
        <f>ROUND(E24*U24,2)</f>
        <v>0</v>
      </c>
      <c r="W24" s="232"/>
      <c r="X24" s="232" t="s">
        <v>130</v>
      </c>
      <c r="Y24" s="232" t="s">
        <v>102</v>
      </c>
      <c r="Z24" s="212"/>
      <c r="AA24" s="212"/>
      <c r="AB24" s="212"/>
      <c r="AC24" s="212"/>
      <c r="AD24" s="212"/>
      <c r="AE24" s="212"/>
      <c r="AF24" s="212"/>
      <c r="AG24" s="212" t="s">
        <v>131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2" x14ac:dyDescent="0.3">
      <c r="A25" s="229"/>
      <c r="B25" s="230"/>
      <c r="C25" s="265" t="s">
        <v>132</v>
      </c>
      <c r="D25" s="234"/>
      <c r="E25" s="235">
        <v>217.7</v>
      </c>
      <c r="F25" s="232"/>
      <c r="G25" s="232"/>
      <c r="H25" s="232"/>
      <c r="I25" s="232"/>
      <c r="J25" s="232"/>
      <c r="K25" s="232"/>
      <c r="L25" s="232"/>
      <c r="M25" s="232"/>
      <c r="N25" s="231"/>
      <c r="O25" s="231"/>
      <c r="P25" s="231"/>
      <c r="Q25" s="231"/>
      <c r="R25" s="232"/>
      <c r="S25" s="232"/>
      <c r="T25" s="232"/>
      <c r="U25" s="232"/>
      <c r="V25" s="232"/>
      <c r="W25" s="232"/>
      <c r="X25" s="232"/>
      <c r="Y25" s="232"/>
      <c r="Z25" s="212"/>
      <c r="AA25" s="212"/>
      <c r="AB25" s="212"/>
      <c r="AC25" s="212"/>
      <c r="AD25" s="212"/>
      <c r="AE25" s="212"/>
      <c r="AF25" s="212"/>
      <c r="AG25" s="212" t="s">
        <v>105</v>
      </c>
      <c r="AH25" s="212">
        <v>0</v>
      </c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3">
      <c r="A26" s="254">
        <v>10</v>
      </c>
      <c r="B26" s="255" t="s">
        <v>133</v>
      </c>
      <c r="C26" s="266" t="s">
        <v>134</v>
      </c>
      <c r="D26" s="256" t="s">
        <v>128</v>
      </c>
      <c r="E26" s="257">
        <v>213.4</v>
      </c>
      <c r="F26" s="258"/>
      <c r="G26" s="259">
        <f>ROUND(E26*F26,2)</f>
        <v>0</v>
      </c>
      <c r="H26" s="233"/>
      <c r="I26" s="232">
        <f>ROUND(E26*H26,2)</f>
        <v>0</v>
      </c>
      <c r="J26" s="233"/>
      <c r="K26" s="232">
        <f>ROUND(E26*J26,2)</f>
        <v>0</v>
      </c>
      <c r="L26" s="232">
        <v>21</v>
      </c>
      <c r="M26" s="232">
        <f>G26*(1+L26/100)</f>
        <v>0</v>
      </c>
      <c r="N26" s="231">
        <v>0</v>
      </c>
      <c r="O26" s="231">
        <f>ROUND(E26*N26,2)</f>
        <v>0</v>
      </c>
      <c r="P26" s="231">
        <v>0</v>
      </c>
      <c r="Q26" s="231">
        <f>ROUND(E26*P26,2)</f>
        <v>0</v>
      </c>
      <c r="R26" s="232"/>
      <c r="S26" s="232" t="s">
        <v>100</v>
      </c>
      <c r="T26" s="232" t="s">
        <v>129</v>
      </c>
      <c r="U26" s="232">
        <v>0</v>
      </c>
      <c r="V26" s="232">
        <f>ROUND(E26*U26,2)</f>
        <v>0</v>
      </c>
      <c r="W26" s="232"/>
      <c r="X26" s="232" t="s">
        <v>130</v>
      </c>
      <c r="Y26" s="232" t="s">
        <v>102</v>
      </c>
      <c r="Z26" s="212"/>
      <c r="AA26" s="212"/>
      <c r="AB26" s="212"/>
      <c r="AC26" s="212"/>
      <c r="AD26" s="212"/>
      <c r="AE26" s="212"/>
      <c r="AF26" s="212"/>
      <c r="AG26" s="212" t="s">
        <v>131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3">
      <c r="A27" s="254">
        <v>11</v>
      </c>
      <c r="B27" s="255" t="s">
        <v>135</v>
      </c>
      <c r="C27" s="266" t="s">
        <v>136</v>
      </c>
      <c r="D27" s="256" t="s">
        <v>137</v>
      </c>
      <c r="E27" s="257">
        <v>10</v>
      </c>
      <c r="F27" s="258"/>
      <c r="G27" s="259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1">
        <v>1</v>
      </c>
      <c r="O27" s="231">
        <f>ROUND(E27*N27,2)</f>
        <v>10</v>
      </c>
      <c r="P27" s="231">
        <v>0</v>
      </c>
      <c r="Q27" s="231">
        <f>ROUND(E27*P27,2)</f>
        <v>0</v>
      </c>
      <c r="R27" s="232" t="s">
        <v>138</v>
      </c>
      <c r="S27" s="232" t="s">
        <v>100</v>
      </c>
      <c r="T27" s="232" t="s">
        <v>100</v>
      </c>
      <c r="U27" s="232">
        <v>0</v>
      </c>
      <c r="V27" s="232">
        <f>ROUND(E27*U27,2)</f>
        <v>0</v>
      </c>
      <c r="W27" s="232"/>
      <c r="X27" s="232" t="s">
        <v>139</v>
      </c>
      <c r="Y27" s="232" t="s">
        <v>102</v>
      </c>
      <c r="Z27" s="212"/>
      <c r="AA27" s="212"/>
      <c r="AB27" s="212"/>
      <c r="AC27" s="212"/>
      <c r="AD27" s="212"/>
      <c r="AE27" s="212"/>
      <c r="AF27" s="212"/>
      <c r="AG27" s="212" t="s">
        <v>140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3">
      <c r="A28" s="241" t="s">
        <v>95</v>
      </c>
      <c r="B28" s="242" t="s">
        <v>57</v>
      </c>
      <c r="C28" s="263" t="s">
        <v>58</v>
      </c>
      <c r="D28" s="243"/>
      <c r="E28" s="244"/>
      <c r="F28" s="245"/>
      <c r="G28" s="246">
        <f>SUMIF(AG29:AG42,"&lt;&gt;NOR",G29:G42)</f>
        <v>0</v>
      </c>
      <c r="H28" s="240"/>
      <c r="I28" s="240">
        <f>SUM(I29:I42)</f>
        <v>0</v>
      </c>
      <c r="J28" s="240"/>
      <c r="K28" s="240">
        <f>SUM(K29:K42)</f>
        <v>0</v>
      </c>
      <c r="L28" s="240"/>
      <c r="M28" s="240">
        <f>SUM(M29:M42)</f>
        <v>0</v>
      </c>
      <c r="N28" s="239"/>
      <c r="O28" s="239">
        <f>SUM(O29:O42)</f>
        <v>70.929999999999993</v>
      </c>
      <c r="P28" s="239"/>
      <c r="Q28" s="239">
        <f>SUM(Q29:Q42)</f>
        <v>0</v>
      </c>
      <c r="R28" s="240"/>
      <c r="S28" s="240"/>
      <c r="T28" s="240"/>
      <c r="U28" s="240"/>
      <c r="V28" s="240">
        <f>SUM(V29:V42)</f>
        <v>33.520000000000003</v>
      </c>
      <c r="W28" s="240"/>
      <c r="X28" s="240"/>
      <c r="Y28" s="240"/>
      <c r="AG28" t="s">
        <v>96</v>
      </c>
    </row>
    <row r="29" spans="1:60" outlineLevel="1" x14ac:dyDescent="0.3">
      <c r="A29" s="254">
        <v>12</v>
      </c>
      <c r="B29" s="255" t="s">
        <v>141</v>
      </c>
      <c r="C29" s="266" t="s">
        <v>142</v>
      </c>
      <c r="D29" s="256" t="s">
        <v>128</v>
      </c>
      <c r="E29" s="257">
        <v>234.6</v>
      </c>
      <c r="F29" s="258"/>
      <c r="G29" s="259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1">
        <v>0</v>
      </c>
      <c r="O29" s="231">
        <f>ROUND(E29*N29,2)</f>
        <v>0</v>
      </c>
      <c r="P29" s="231">
        <v>0</v>
      </c>
      <c r="Q29" s="231">
        <f>ROUND(E29*P29,2)</f>
        <v>0</v>
      </c>
      <c r="R29" s="232"/>
      <c r="S29" s="232" t="s">
        <v>100</v>
      </c>
      <c r="T29" s="232" t="s">
        <v>100</v>
      </c>
      <c r="U29" s="232">
        <v>0.01</v>
      </c>
      <c r="V29" s="232">
        <f>ROUND(E29*U29,2)</f>
        <v>2.35</v>
      </c>
      <c r="W29" s="232"/>
      <c r="X29" s="232" t="s">
        <v>101</v>
      </c>
      <c r="Y29" s="232" t="s">
        <v>102</v>
      </c>
      <c r="Z29" s="212"/>
      <c r="AA29" s="212"/>
      <c r="AB29" s="212"/>
      <c r="AC29" s="212"/>
      <c r="AD29" s="212"/>
      <c r="AE29" s="212"/>
      <c r="AF29" s="212"/>
      <c r="AG29" s="212" t="s">
        <v>103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3">
      <c r="A30" s="248">
        <v>13</v>
      </c>
      <c r="B30" s="249" t="s">
        <v>143</v>
      </c>
      <c r="C30" s="264" t="s">
        <v>144</v>
      </c>
      <c r="D30" s="250" t="s">
        <v>128</v>
      </c>
      <c r="E30" s="251">
        <v>7.68</v>
      </c>
      <c r="F30" s="252"/>
      <c r="G30" s="253">
        <f>ROUND(E30*F30,2)</f>
        <v>0</v>
      </c>
      <c r="H30" s="233"/>
      <c r="I30" s="232">
        <f>ROUND(E30*H30,2)</f>
        <v>0</v>
      </c>
      <c r="J30" s="233"/>
      <c r="K30" s="232">
        <f>ROUND(E30*J30,2)</f>
        <v>0</v>
      </c>
      <c r="L30" s="232">
        <v>21</v>
      </c>
      <c r="M30" s="232">
        <f>G30*(1+L30/100)</f>
        <v>0</v>
      </c>
      <c r="N30" s="231">
        <v>0.16192000000000001</v>
      </c>
      <c r="O30" s="231">
        <f>ROUND(E30*N30,2)</f>
        <v>1.24</v>
      </c>
      <c r="P30" s="231">
        <v>0</v>
      </c>
      <c r="Q30" s="231">
        <f>ROUND(E30*P30,2)</f>
        <v>0</v>
      </c>
      <c r="R30" s="232"/>
      <c r="S30" s="232" t="s">
        <v>100</v>
      </c>
      <c r="T30" s="232" t="s">
        <v>100</v>
      </c>
      <c r="U30" s="232">
        <v>0.09</v>
      </c>
      <c r="V30" s="232">
        <f>ROUND(E30*U30,2)</f>
        <v>0.69</v>
      </c>
      <c r="W30" s="232"/>
      <c r="X30" s="232" t="s">
        <v>101</v>
      </c>
      <c r="Y30" s="232" t="s">
        <v>102</v>
      </c>
      <c r="Z30" s="212"/>
      <c r="AA30" s="212"/>
      <c r="AB30" s="212"/>
      <c r="AC30" s="212"/>
      <c r="AD30" s="212"/>
      <c r="AE30" s="212"/>
      <c r="AF30" s="212"/>
      <c r="AG30" s="212" t="s">
        <v>103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2" x14ac:dyDescent="0.3">
      <c r="A31" s="229"/>
      <c r="B31" s="230"/>
      <c r="C31" s="265" t="s">
        <v>145</v>
      </c>
      <c r="D31" s="234"/>
      <c r="E31" s="235">
        <v>7.68</v>
      </c>
      <c r="F31" s="232"/>
      <c r="G31" s="232"/>
      <c r="H31" s="232"/>
      <c r="I31" s="232"/>
      <c r="J31" s="232"/>
      <c r="K31" s="232"/>
      <c r="L31" s="232"/>
      <c r="M31" s="232"/>
      <c r="N31" s="231"/>
      <c r="O31" s="231"/>
      <c r="P31" s="231"/>
      <c r="Q31" s="231"/>
      <c r="R31" s="232"/>
      <c r="S31" s="232"/>
      <c r="T31" s="232"/>
      <c r="U31" s="232"/>
      <c r="V31" s="232"/>
      <c r="W31" s="232"/>
      <c r="X31" s="232"/>
      <c r="Y31" s="232"/>
      <c r="Z31" s="212"/>
      <c r="AA31" s="212"/>
      <c r="AB31" s="212"/>
      <c r="AC31" s="212"/>
      <c r="AD31" s="212"/>
      <c r="AE31" s="212"/>
      <c r="AF31" s="212"/>
      <c r="AG31" s="212" t="s">
        <v>105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3">
      <c r="A32" s="248">
        <v>14</v>
      </c>
      <c r="B32" s="249" t="s">
        <v>146</v>
      </c>
      <c r="C32" s="264" t="s">
        <v>147</v>
      </c>
      <c r="D32" s="250" t="s">
        <v>128</v>
      </c>
      <c r="E32" s="251">
        <v>35.19</v>
      </c>
      <c r="F32" s="252"/>
      <c r="G32" s="253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0</v>
      </c>
      <c r="O32" s="231">
        <f>ROUND(E32*N32,2)</f>
        <v>0</v>
      </c>
      <c r="P32" s="231">
        <v>0</v>
      </c>
      <c r="Q32" s="231">
        <f>ROUND(E32*P32,2)</f>
        <v>0</v>
      </c>
      <c r="R32" s="232"/>
      <c r="S32" s="232" t="s">
        <v>100</v>
      </c>
      <c r="T32" s="232" t="s">
        <v>100</v>
      </c>
      <c r="U32" s="232">
        <v>1.6E-2</v>
      </c>
      <c r="V32" s="232">
        <f>ROUND(E32*U32,2)</f>
        <v>0.56000000000000005</v>
      </c>
      <c r="W32" s="232"/>
      <c r="X32" s="232" t="s">
        <v>101</v>
      </c>
      <c r="Y32" s="232" t="s">
        <v>102</v>
      </c>
      <c r="Z32" s="212"/>
      <c r="AA32" s="212"/>
      <c r="AB32" s="212"/>
      <c r="AC32" s="212"/>
      <c r="AD32" s="212"/>
      <c r="AE32" s="212"/>
      <c r="AF32" s="212"/>
      <c r="AG32" s="212" t="s">
        <v>103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5" t="s">
        <v>104</v>
      </c>
      <c r="D33" s="234"/>
      <c r="E33" s="235">
        <v>35.19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105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3">
      <c r="A34" s="248">
        <v>15</v>
      </c>
      <c r="B34" s="249" t="s">
        <v>148</v>
      </c>
      <c r="C34" s="264" t="s">
        <v>149</v>
      </c>
      <c r="D34" s="250" t="s">
        <v>128</v>
      </c>
      <c r="E34" s="251">
        <v>258.06</v>
      </c>
      <c r="F34" s="252"/>
      <c r="G34" s="253">
        <f>ROUND(E34*F34,2)</f>
        <v>0</v>
      </c>
      <c r="H34" s="233"/>
      <c r="I34" s="232">
        <f>ROUND(E34*H34,2)</f>
        <v>0</v>
      </c>
      <c r="J34" s="233"/>
      <c r="K34" s="232">
        <f>ROUND(E34*J34,2)</f>
        <v>0</v>
      </c>
      <c r="L34" s="232">
        <v>21</v>
      </c>
      <c r="M34" s="232">
        <f>G34*(1+L34/100)</f>
        <v>0</v>
      </c>
      <c r="N34" s="231">
        <v>0</v>
      </c>
      <c r="O34" s="231">
        <f>ROUND(E34*N34,2)</f>
        <v>0</v>
      </c>
      <c r="P34" s="231">
        <v>0</v>
      </c>
      <c r="Q34" s="231">
        <f>ROUND(E34*P34,2)</f>
        <v>0</v>
      </c>
      <c r="R34" s="232"/>
      <c r="S34" s="232" t="s">
        <v>100</v>
      </c>
      <c r="T34" s="232" t="s">
        <v>100</v>
      </c>
      <c r="U34" s="232">
        <v>9.0999999999999998E-2</v>
      </c>
      <c r="V34" s="232">
        <f>ROUND(E34*U34,2)</f>
        <v>23.48</v>
      </c>
      <c r="W34" s="232"/>
      <c r="X34" s="232" t="s">
        <v>101</v>
      </c>
      <c r="Y34" s="232" t="s">
        <v>102</v>
      </c>
      <c r="Z34" s="212"/>
      <c r="AA34" s="212"/>
      <c r="AB34" s="212"/>
      <c r="AC34" s="212"/>
      <c r="AD34" s="212"/>
      <c r="AE34" s="212"/>
      <c r="AF34" s="212"/>
      <c r="AG34" s="212" t="s">
        <v>103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2" x14ac:dyDescent="0.3">
      <c r="A35" s="229"/>
      <c r="B35" s="230"/>
      <c r="C35" s="265" t="s">
        <v>150</v>
      </c>
      <c r="D35" s="234"/>
      <c r="E35" s="235">
        <v>258.06</v>
      </c>
      <c r="F35" s="232"/>
      <c r="G35" s="232"/>
      <c r="H35" s="232"/>
      <c r="I35" s="232"/>
      <c r="J35" s="232"/>
      <c r="K35" s="232"/>
      <c r="L35" s="232"/>
      <c r="M35" s="232"/>
      <c r="N35" s="231"/>
      <c r="O35" s="231"/>
      <c r="P35" s="231"/>
      <c r="Q35" s="231"/>
      <c r="R35" s="232"/>
      <c r="S35" s="232"/>
      <c r="T35" s="232"/>
      <c r="U35" s="232"/>
      <c r="V35" s="232"/>
      <c r="W35" s="232"/>
      <c r="X35" s="232"/>
      <c r="Y35" s="232"/>
      <c r="Z35" s="212"/>
      <c r="AA35" s="212"/>
      <c r="AB35" s="212"/>
      <c r="AC35" s="212"/>
      <c r="AD35" s="212"/>
      <c r="AE35" s="212"/>
      <c r="AF35" s="212"/>
      <c r="AG35" s="212" t="s">
        <v>105</v>
      </c>
      <c r="AH35" s="212">
        <v>0</v>
      </c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3">
      <c r="A36" s="248">
        <v>16</v>
      </c>
      <c r="B36" s="249" t="s">
        <v>151</v>
      </c>
      <c r="C36" s="264" t="s">
        <v>152</v>
      </c>
      <c r="D36" s="250" t="s">
        <v>128</v>
      </c>
      <c r="E36" s="251">
        <v>16.96</v>
      </c>
      <c r="F36" s="252"/>
      <c r="G36" s="253">
        <f>ROUND(E36*F36,2)</f>
        <v>0</v>
      </c>
      <c r="H36" s="233"/>
      <c r="I36" s="232">
        <f>ROUND(E36*H36,2)</f>
        <v>0</v>
      </c>
      <c r="J36" s="233"/>
      <c r="K36" s="232">
        <f>ROUND(E36*J36,2)</f>
        <v>0</v>
      </c>
      <c r="L36" s="232">
        <v>21</v>
      </c>
      <c r="M36" s="232">
        <f>G36*(1+L36/100)</f>
        <v>0</v>
      </c>
      <c r="N36" s="231">
        <v>7.1999999999999995E-2</v>
      </c>
      <c r="O36" s="231">
        <f>ROUND(E36*N36,2)</f>
        <v>1.22</v>
      </c>
      <c r="P36" s="231">
        <v>0</v>
      </c>
      <c r="Q36" s="231">
        <f>ROUND(E36*P36,2)</f>
        <v>0</v>
      </c>
      <c r="R36" s="232"/>
      <c r="S36" s="232" t="s">
        <v>100</v>
      </c>
      <c r="T36" s="232" t="s">
        <v>100</v>
      </c>
      <c r="U36" s="232">
        <v>0.38</v>
      </c>
      <c r="V36" s="232">
        <f>ROUND(E36*U36,2)</f>
        <v>6.44</v>
      </c>
      <c r="W36" s="232"/>
      <c r="X36" s="232" t="s">
        <v>101</v>
      </c>
      <c r="Y36" s="232" t="s">
        <v>102</v>
      </c>
      <c r="Z36" s="212"/>
      <c r="AA36" s="212"/>
      <c r="AB36" s="212"/>
      <c r="AC36" s="212"/>
      <c r="AD36" s="212"/>
      <c r="AE36" s="212"/>
      <c r="AF36" s="212"/>
      <c r="AG36" s="212" t="s">
        <v>103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3">
      <c r="A37" s="229"/>
      <c r="B37" s="230"/>
      <c r="C37" s="265" t="s">
        <v>153</v>
      </c>
      <c r="D37" s="234"/>
      <c r="E37" s="235">
        <v>16.96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105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3">
      <c r="A38" s="248">
        <v>17</v>
      </c>
      <c r="B38" s="249" t="s">
        <v>154</v>
      </c>
      <c r="C38" s="264" t="s">
        <v>155</v>
      </c>
      <c r="D38" s="250" t="s">
        <v>137</v>
      </c>
      <c r="E38" s="251">
        <v>66.861000000000004</v>
      </c>
      <c r="F38" s="252"/>
      <c r="G38" s="253">
        <f>ROUND(E38*F38,2)</f>
        <v>0</v>
      </c>
      <c r="H38" s="233"/>
      <c r="I38" s="232">
        <f>ROUND(E38*H38,2)</f>
        <v>0</v>
      </c>
      <c r="J38" s="233"/>
      <c r="K38" s="232">
        <f>ROUND(E38*J38,2)</f>
        <v>0</v>
      </c>
      <c r="L38" s="232">
        <v>21</v>
      </c>
      <c r="M38" s="232">
        <f>G38*(1+L38/100)</f>
        <v>0</v>
      </c>
      <c r="N38" s="231">
        <v>1</v>
      </c>
      <c r="O38" s="231">
        <f>ROUND(E38*N38,2)</f>
        <v>66.86</v>
      </c>
      <c r="P38" s="231">
        <v>0</v>
      </c>
      <c r="Q38" s="231">
        <f>ROUND(E38*P38,2)</f>
        <v>0</v>
      </c>
      <c r="R38" s="232" t="s">
        <v>138</v>
      </c>
      <c r="S38" s="232" t="s">
        <v>100</v>
      </c>
      <c r="T38" s="232" t="s">
        <v>100</v>
      </c>
      <c r="U38" s="232">
        <v>0</v>
      </c>
      <c r="V38" s="232">
        <f>ROUND(E38*U38,2)</f>
        <v>0</v>
      </c>
      <c r="W38" s="232"/>
      <c r="X38" s="232" t="s">
        <v>139</v>
      </c>
      <c r="Y38" s="232" t="s">
        <v>102</v>
      </c>
      <c r="Z38" s="212"/>
      <c r="AA38" s="212"/>
      <c r="AB38" s="212"/>
      <c r="AC38" s="212"/>
      <c r="AD38" s="212"/>
      <c r="AE38" s="212"/>
      <c r="AF38" s="212"/>
      <c r="AG38" s="212" t="s">
        <v>140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2" x14ac:dyDescent="0.3">
      <c r="A39" s="229"/>
      <c r="B39" s="230"/>
      <c r="C39" s="265" t="s">
        <v>156</v>
      </c>
      <c r="D39" s="234"/>
      <c r="E39" s="235">
        <v>66.861000000000004</v>
      </c>
      <c r="F39" s="232"/>
      <c r="G39" s="232"/>
      <c r="H39" s="232"/>
      <c r="I39" s="232"/>
      <c r="J39" s="232"/>
      <c r="K39" s="232"/>
      <c r="L39" s="232"/>
      <c r="M39" s="232"/>
      <c r="N39" s="231"/>
      <c r="O39" s="231"/>
      <c r="P39" s="231"/>
      <c r="Q39" s="231"/>
      <c r="R39" s="232"/>
      <c r="S39" s="232"/>
      <c r="T39" s="232"/>
      <c r="U39" s="232"/>
      <c r="V39" s="232"/>
      <c r="W39" s="232"/>
      <c r="X39" s="232"/>
      <c r="Y39" s="232"/>
      <c r="Z39" s="212"/>
      <c r="AA39" s="212"/>
      <c r="AB39" s="212"/>
      <c r="AC39" s="212"/>
      <c r="AD39" s="212"/>
      <c r="AE39" s="212"/>
      <c r="AF39" s="212"/>
      <c r="AG39" s="212" t="s">
        <v>105</v>
      </c>
      <c r="AH39" s="212">
        <v>0</v>
      </c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3">
      <c r="A40" s="254">
        <v>18</v>
      </c>
      <c r="B40" s="255" t="s">
        <v>157</v>
      </c>
      <c r="C40" s="266" t="s">
        <v>158</v>
      </c>
      <c r="D40" s="256" t="s">
        <v>159</v>
      </c>
      <c r="E40" s="257">
        <v>53</v>
      </c>
      <c r="F40" s="258"/>
      <c r="G40" s="259">
        <f>ROUND(E40*F40,2)</f>
        <v>0</v>
      </c>
      <c r="H40" s="233"/>
      <c r="I40" s="232">
        <f>ROUND(E40*H40,2)</f>
        <v>0</v>
      </c>
      <c r="J40" s="233"/>
      <c r="K40" s="232">
        <f>ROUND(E40*J40,2)</f>
        <v>0</v>
      </c>
      <c r="L40" s="232">
        <v>21</v>
      </c>
      <c r="M40" s="232">
        <f>G40*(1+L40/100)</f>
        <v>0</v>
      </c>
      <c r="N40" s="231">
        <v>2.8750000000000001E-2</v>
      </c>
      <c r="O40" s="231">
        <f>ROUND(E40*N40,2)</f>
        <v>1.52</v>
      </c>
      <c r="P40" s="231">
        <v>0</v>
      </c>
      <c r="Q40" s="231">
        <f>ROUND(E40*P40,2)</f>
        <v>0</v>
      </c>
      <c r="R40" s="232"/>
      <c r="S40" s="232" t="s">
        <v>160</v>
      </c>
      <c r="T40" s="232" t="s">
        <v>161</v>
      </c>
      <c r="U40" s="232">
        <v>0</v>
      </c>
      <c r="V40" s="232">
        <f>ROUND(E40*U40,2)</f>
        <v>0</v>
      </c>
      <c r="W40" s="232"/>
      <c r="X40" s="232" t="s">
        <v>139</v>
      </c>
      <c r="Y40" s="232" t="s">
        <v>102</v>
      </c>
      <c r="Z40" s="212"/>
      <c r="AA40" s="212"/>
      <c r="AB40" s="212"/>
      <c r="AC40" s="212"/>
      <c r="AD40" s="212"/>
      <c r="AE40" s="212"/>
      <c r="AF40" s="212"/>
      <c r="AG40" s="212" t="s">
        <v>140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3">
      <c r="A41" s="248">
        <v>19</v>
      </c>
      <c r="B41" s="249" t="s">
        <v>162</v>
      </c>
      <c r="C41" s="264" t="s">
        <v>163</v>
      </c>
      <c r="D41" s="250" t="s">
        <v>128</v>
      </c>
      <c r="E41" s="251">
        <v>296.76900000000001</v>
      </c>
      <c r="F41" s="252"/>
      <c r="G41" s="253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2.9999999999999997E-4</v>
      </c>
      <c r="O41" s="231">
        <f>ROUND(E41*N41,2)</f>
        <v>0.09</v>
      </c>
      <c r="P41" s="231">
        <v>0</v>
      </c>
      <c r="Q41" s="231">
        <f>ROUND(E41*P41,2)</f>
        <v>0</v>
      </c>
      <c r="R41" s="232" t="s">
        <v>138</v>
      </c>
      <c r="S41" s="232" t="s">
        <v>100</v>
      </c>
      <c r="T41" s="232" t="s">
        <v>100</v>
      </c>
      <c r="U41" s="232">
        <v>0</v>
      </c>
      <c r="V41" s="232">
        <f>ROUND(E41*U41,2)</f>
        <v>0</v>
      </c>
      <c r="W41" s="232"/>
      <c r="X41" s="232" t="s">
        <v>139</v>
      </c>
      <c r="Y41" s="232" t="s">
        <v>102</v>
      </c>
      <c r="Z41" s="212"/>
      <c r="AA41" s="212"/>
      <c r="AB41" s="212"/>
      <c r="AC41" s="212"/>
      <c r="AD41" s="212"/>
      <c r="AE41" s="212"/>
      <c r="AF41" s="212"/>
      <c r="AG41" s="212" t="s">
        <v>140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5" t="s">
        <v>164</v>
      </c>
      <c r="D42" s="234"/>
      <c r="E42" s="235">
        <v>296.76900000000001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105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3">
      <c r="A43" s="241" t="s">
        <v>95</v>
      </c>
      <c r="B43" s="242" t="s">
        <v>59</v>
      </c>
      <c r="C43" s="263" t="s">
        <v>60</v>
      </c>
      <c r="D43" s="243"/>
      <c r="E43" s="244"/>
      <c r="F43" s="245"/>
      <c r="G43" s="246">
        <f>SUMIF(AG44:AG44,"&lt;&gt;NOR",G44:G44)</f>
        <v>0</v>
      </c>
      <c r="H43" s="240"/>
      <c r="I43" s="240">
        <f>SUM(I44:I44)</f>
        <v>0</v>
      </c>
      <c r="J43" s="240"/>
      <c r="K43" s="240">
        <f>SUM(K44:K44)</f>
        <v>0</v>
      </c>
      <c r="L43" s="240"/>
      <c r="M43" s="240">
        <f>SUM(M44:M44)</f>
        <v>0</v>
      </c>
      <c r="N43" s="239"/>
      <c r="O43" s="239">
        <f>SUM(O44:O44)</f>
        <v>8.2799999999999994</v>
      </c>
      <c r="P43" s="239"/>
      <c r="Q43" s="239">
        <f>SUM(Q44:Q44)</f>
        <v>0</v>
      </c>
      <c r="R43" s="240"/>
      <c r="S43" s="240"/>
      <c r="T43" s="240"/>
      <c r="U43" s="240"/>
      <c r="V43" s="240">
        <f>SUM(V44:V44)</f>
        <v>9.3000000000000007</v>
      </c>
      <c r="W43" s="240"/>
      <c r="X43" s="240"/>
      <c r="Y43" s="240"/>
      <c r="AG43" t="s">
        <v>96</v>
      </c>
    </row>
    <row r="44" spans="1:60" ht="20.6" outlineLevel="1" x14ac:dyDescent="0.3">
      <c r="A44" s="254">
        <v>20</v>
      </c>
      <c r="B44" s="255" t="s">
        <v>165</v>
      </c>
      <c r="C44" s="266" t="s">
        <v>166</v>
      </c>
      <c r="D44" s="256" t="s">
        <v>167</v>
      </c>
      <c r="E44" s="257">
        <v>66.400000000000006</v>
      </c>
      <c r="F44" s="258"/>
      <c r="G44" s="259">
        <f>ROUND(E44*F44,2)</f>
        <v>0</v>
      </c>
      <c r="H44" s="233"/>
      <c r="I44" s="232">
        <f>ROUND(E44*H44,2)</f>
        <v>0</v>
      </c>
      <c r="J44" s="233"/>
      <c r="K44" s="232">
        <f>ROUND(E44*J44,2)</f>
        <v>0</v>
      </c>
      <c r="L44" s="232">
        <v>21</v>
      </c>
      <c r="M44" s="232">
        <f>G44*(1+L44/100)</f>
        <v>0</v>
      </c>
      <c r="N44" s="231">
        <v>0.12472</v>
      </c>
      <c r="O44" s="231">
        <f>ROUND(E44*N44,2)</f>
        <v>8.2799999999999994</v>
      </c>
      <c r="P44" s="231">
        <v>0</v>
      </c>
      <c r="Q44" s="231">
        <f>ROUND(E44*P44,2)</f>
        <v>0</v>
      </c>
      <c r="R44" s="232"/>
      <c r="S44" s="232" t="s">
        <v>100</v>
      </c>
      <c r="T44" s="232" t="s">
        <v>100</v>
      </c>
      <c r="U44" s="232">
        <v>0.14000000000000001</v>
      </c>
      <c r="V44" s="232">
        <f>ROUND(E44*U44,2)</f>
        <v>9.3000000000000007</v>
      </c>
      <c r="W44" s="232"/>
      <c r="X44" s="232" t="s">
        <v>101</v>
      </c>
      <c r="Y44" s="232" t="s">
        <v>102</v>
      </c>
      <c r="Z44" s="212"/>
      <c r="AA44" s="212"/>
      <c r="AB44" s="212"/>
      <c r="AC44" s="212"/>
      <c r="AD44" s="212"/>
      <c r="AE44" s="212"/>
      <c r="AF44" s="212"/>
      <c r="AG44" s="212" t="s">
        <v>103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3">
      <c r="A45" s="241" t="s">
        <v>95</v>
      </c>
      <c r="B45" s="242" t="s">
        <v>61</v>
      </c>
      <c r="C45" s="263" t="s">
        <v>62</v>
      </c>
      <c r="D45" s="243"/>
      <c r="E45" s="244"/>
      <c r="F45" s="245"/>
      <c r="G45" s="246">
        <f>SUMIF(AG46:AG46,"&lt;&gt;NOR",G46:G46)</f>
        <v>0</v>
      </c>
      <c r="H45" s="240"/>
      <c r="I45" s="240">
        <f>SUM(I46:I46)</f>
        <v>0</v>
      </c>
      <c r="J45" s="240"/>
      <c r="K45" s="240">
        <f>SUM(K46:K46)</f>
        <v>0</v>
      </c>
      <c r="L45" s="240"/>
      <c r="M45" s="240">
        <f>SUM(M46:M46)</f>
        <v>0</v>
      </c>
      <c r="N45" s="239"/>
      <c r="O45" s="239">
        <f>SUM(O46:O46)</f>
        <v>0</v>
      </c>
      <c r="P45" s="239"/>
      <c r="Q45" s="239">
        <f>SUM(Q46:Q46)</f>
        <v>0</v>
      </c>
      <c r="R45" s="240"/>
      <c r="S45" s="240"/>
      <c r="T45" s="240"/>
      <c r="U45" s="240"/>
      <c r="V45" s="240">
        <f>SUM(V46:V46)</f>
        <v>1.78</v>
      </c>
      <c r="W45" s="240"/>
      <c r="X45" s="240"/>
      <c r="Y45" s="240"/>
      <c r="AG45" t="s">
        <v>96</v>
      </c>
    </row>
    <row r="46" spans="1:60" outlineLevel="1" x14ac:dyDescent="0.3">
      <c r="A46" s="254">
        <v>21</v>
      </c>
      <c r="B46" s="255" t="s">
        <v>168</v>
      </c>
      <c r="C46" s="266" t="s">
        <v>169</v>
      </c>
      <c r="D46" s="256" t="s">
        <v>137</v>
      </c>
      <c r="E46" s="257">
        <v>89.219849999999994</v>
      </c>
      <c r="F46" s="258"/>
      <c r="G46" s="259">
        <f>ROUND(E46*F46,2)</f>
        <v>0</v>
      </c>
      <c r="H46" s="233"/>
      <c r="I46" s="232">
        <f>ROUND(E46*H46,2)</f>
        <v>0</v>
      </c>
      <c r="J46" s="233"/>
      <c r="K46" s="232">
        <f>ROUND(E46*J46,2)</f>
        <v>0</v>
      </c>
      <c r="L46" s="232">
        <v>21</v>
      </c>
      <c r="M46" s="232">
        <f>G46*(1+L46/100)</f>
        <v>0</v>
      </c>
      <c r="N46" s="231">
        <v>0</v>
      </c>
      <c r="O46" s="231">
        <f>ROUND(E46*N46,2)</f>
        <v>0</v>
      </c>
      <c r="P46" s="231">
        <v>0</v>
      </c>
      <c r="Q46" s="231">
        <f>ROUND(E46*P46,2)</f>
        <v>0</v>
      </c>
      <c r="R46" s="232"/>
      <c r="S46" s="232" t="s">
        <v>100</v>
      </c>
      <c r="T46" s="232" t="s">
        <v>100</v>
      </c>
      <c r="U46" s="232">
        <v>0.02</v>
      </c>
      <c r="V46" s="232">
        <f>ROUND(E46*U46,2)</f>
        <v>1.78</v>
      </c>
      <c r="W46" s="232"/>
      <c r="X46" s="232" t="s">
        <v>170</v>
      </c>
      <c r="Y46" s="232" t="s">
        <v>102</v>
      </c>
      <c r="Z46" s="212"/>
      <c r="AA46" s="212"/>
      <c r="AB46" s="212"/>
      <c r="AC46" s="212"/>
      <c r="AD46" s="212"/>
      <c r="AE46" s="212"/>
      <c r="AF46" s="212"/>
      <c r="AG46" s="212" t="s">
        <v>171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x14ac:dyDescent="0.3">
      <c r="A47" s="241" t="s">
        <v>95</v>
      </c>
      <c r="B47" s="242" t="s">
        <v>63</v>
      </c>
      <c r="C47" s="263" t="s">
        <v>64</v>
      </c>
      <c r="D47" s="243"/>
      <c r="E47" s="244"/>
      <c r="F47" s="245"/>
      <c r="G47" s="246">
        <f>SUMIF(AG48:AG115,"&lt;&gt;NOR",G48:G115)</f>
        <v>0</v>
      </c>
      <c r="H47" s="240"/>
      <c r="I47" s="240">
        <f>SUM(I48:I115)</f>
        <v>0</v>
      </c>
      <c r="J47" s="240"/>
      <c r="K47" s="240">
        <f>SUM(K48:K115)</f>
        <v>0</v>
      </c>
      <c r="L47" s="240"/>
      <c r="M47" s="240">
        <f>SUM(M48:M115)</f>
        <v>0</v>
      </c>
      <c r="N47" s="239"/>
      <c r="O47" s="239">
        <f>SUM(O48:O115)</f>
        <v>0</v>
      </c>
      <c r="P47" s="239"/>
      <c r="Q47" s="239">
        <f>SUM(Q48:Q115)</f>
        <v>0</v>
      </c>
      <c r="R47" s="240"/>
      <c r="S47" s="240"/>
      <c r="T47" s="240"/>
      <c r="U47" s="240"/>
      <c r="V47" s="240">
        <f>SUM(V48:V115)</f>
        <v>0</v>
      </c>
      <c r="W47" s="240"/>
      <c r="X47" s="240"/>
      <c r="Y47" s="240"/>
      <c r="AG47" t="s">
        <v>96</v>
      </c>
    </row>
    <row r="48" spans="1:60" outlineLevel="1" x14ac:dyDescent="0.3">
      <c r="A48" s="248">
        <v>22</v>
      </c>
      <c r="B48" s="249" t="s">
        <v>172</v>
      </c>
      <c r="C48" s="264" t="s">
        <v>173</v>
      </c>
      <c r="D48" s="250" t="s">
        <v>159</v>
      </c>
      <c r="E48" s="251">
        <v>1</v>
      </c>
      <c r="F48" s="252"/>
      <c r="G48" s="253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0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160</v>
      </c>
      <c r="T48" s="232" t="s">
        <v>161</v>
      </c>
      <c r="U48" s="232">
        <v>0</v>
      </c>
      <c r="V48" s="232">
        <f>ROUND(E48*U48,2)</f>
        <v>0</v>
      </c>
      <c r="W48" s="232"/>
      <c r="X48" s="232" t="s">
        <v>101</v>
      </c>
      <c r="Y48" s="232" t="s">
        <v>102</v>
      </c>
      <c r="Z48" s="212"/>
      <c r="AA48" s="212"/>
      <c r="AB48" s="212"/>
      <c r="AC48" s="212"/>
      <c r="AD48" s="212"/>
      <c r="AE48" s="212"/>
      <c r="AF48" s="212"/>
      <c r="AG48" s="212" t="s">
        <v>103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3">
      <c r="A49" s="229"/>
      <c r="B49" s="230"/>
      <c r="C49" s="267" t="s">
        <v>174</v>
      </c>
      <c r="D49" s="260"/>
      <c r="E49" s="260"/>
      <c r="F49" s="260"/>
      <c r="G49" s="260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175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8" t="s">
        <v>176</v>
      </c>
      <c r="D50" s="236"/>
      <c r="E50" s="237"/>
      <c r="F50" s="238"/>
      <c r="G50" s="238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175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3">
      <c r="A51" s="229"/>
      <c r="B51" s="230"/>
      <c r="C51" s="269" t="s">
        <v>177</v>
      </c>
      <c r="D51" s="261"/>
      <c r="E51" s="261"/>
      <c r="F51" s="261"/>
      <c r="G51" s="261"/>
      <c r="H51" s="232"/>
      <c r="I51" s="232"/>
      <c r="J51" s="232"/>
      <c r="K51" s="232"/>
      <c r="L51" s="232"/>
      <c r="M51" s="232"/>
      <c r="N51" s="231"/>
      <c r="O51" s="231"/>
      <c r="P51" s="231"/>
      <c r="Q51" s="231"/>
      <c r="R51" s="232"/>
      <c r="S51" s="232"/>
      <c r="T51" s="232"/>
      <c r="U51" s="232"/>
      <c r="V51" s="232"/>
      <c r="W51" s="232"/>
      <c r="X51" s="232"/>
      <c r="Y51" s="232"/>
      <c r="Z51" s="212"/>
      <c r="AA51" s="212"/>
      <c r="AB51" s="212"/>
      <c r="AC51" s="212"/>
      <c r="AD51" s="212"/>
      <c r="AE51" s="212"/>
      <c r="AF51" s="212"/>
      <c r="AG51" s="212" t="s">
        <v>175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3">
      <c r="A52" s="229"/>
      <c r="B52" s="230"/>
      <c r="C52" s="269" t="s">
        <v>178</v>
      </c>
      <c r="D52" s="261"/>
      <c r="E52" s="261"/>
      <c r="F52" s="261"/>
      <c r="G52" s="261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175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3">
      <c r="A53" s="229"/>
      <c r="B53" s="230"/>
      <c r="C53" s="269" t="s">
        <v>179</v>
      </c>
      <c r="D53" s="261"/>
      <c r="E53" s="261"/>
      <c r="F53" s="261"/>
      <c r="G53" s="261"/>
      <c r="H53" s="232"/>
      <c r="I53" s="232"/>
      <c r="J53" s="232"/>
      <c r="K53" s="232"/>
      <c r="L53" s="232"/>
      <c r="M53" s="232"/>
      <c r="N53" s="231"/>
      <c r="O53" s="231"/>
      <c r="P53" s="231"/>
      <c r="Q53" s="231"/>
      <c r="R53" s="232"/>
      <c r="S53" s="232"/>
      <c r="T53" s="232"/>
      <c r="U53" s="232"/>
      <c r="V53" s="232"/>
      <c r="W53" s="232"/>
      <c r="X53" s="232"/>
      <c r="Y53" s="232"/>
      <c r="Z53" s="212"/>
      <c r="AA53" s="212"/>
      <c r="AB53" s="212"/>
      <c r="AC53" s="212"/>
      <c r="AD53" s="212"/>
      <c r="AE53" s="212"/>
      <c r="AF53" s="212"/>
      <c r="AG53" s="212" t="s">
        <v>175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3">
      <c r="A54" s="229"/>
      <c r="B54" s="230"/>
      <c r="C54" s="269" t="s">
        <v>180</v>
      </c>
      <c r="D54" s="261"/>
      <c r="E54" s="261"/>
      <c r="F54" s="261"/>
      <c r="G54" s="261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175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69" t="s">
        <v>181</v>
      </c>
      <c r="D55" s="261"/>
      <c r="E55" s="261"/>
      <c r="F55" s="261"/>
      <c r="G55" s="261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175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9" t="s">
        <v>182</v>
      </c>
      <c r="D56" s="261"/>
      <c r="E56" s="261"/>
      <c r="F56" s="261"/>
      <c r="G56" s="261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175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3">
      <c r="A57" s="248">
        <v>23</v>
      </c>
      <c r="B57" s="249" t="s">
        <v>183</v>
      </c>
      <c r="C57" s="264" t="s">
        <v>184</v>
      </c>
      <c r="D57" s="250" t="s">
        <v>159</v>
      </c>
      <c r="E57" s="251">
        <v>1</v>
      </c>
      <c r="F57" s="252"/>
      <c r="G57" s="253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2"/>
      <c r="S57" s="232" t="s">
        <v>160</v>
      </c>
      <c r="T57" s="232" t="s">
        <v>161</v>
      </c>
      <c r="U57" s="232">
        <v>0</v>
      </c>
      <c r="V57" s="232">
        <f>ROUND(E57*U57,2)</f>
        <v>0</v>
      </c>
      <c r="W57" s="232"/>
      <c r="X57" s="232" t="s">
        <v>101</v>
      </c>
      <c r="Y57" s="232" t="s">
        <v>102</v>
      </c>
      <c r="Z57" s="212"/>
      <c r="AA57" s="212"/>
      <c r="AB57" s="212"/>
      <c r="AC57" s="212"/>
      <c r="AD57" s="212"/>
      <c r="AE57" s="212"/>
      <c r="AF57" s="212"/>
      <c r="AG57" s="212" t="s">
        <v>103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3">
      <c r="A58" s="229"/>
      <c r="B58" s="230"/>
      <c r="C58" s="267" t="s">
        <v>174</v>
      </c>
      <c r="D58" s="260"/>
      <c r="E58" s="260"/>
      <c r="F58" s="260"/>
      <c r="G58" s="260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175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3" x14ac:dyDescent="0.3">
      <c r="A59" s="229"/>
      <c r="B59" s="230"/>
      <c r="C59" s="268" t="s">
        <v>176</v>
      </c>
      <c r="D59" s="236"/>
      <c r="E59" s="237"/>
      <c r="F59" s="238"/>
      <c r="G59" s="238"/>
      <c r="H59" s="232"/>
      <c r="I59" s="232"/>
      <c r="J59" s="232"/>
      <c r="K59" s="232"/>
      <c r="L59" s="232"/>
      <c r="M59" s="232"/>
      <c r="N59" s="231"/>
      <c r="O59" s="231"/>
      <c r="P59" s="231"/>
      <c r="Q59" s="231"/>
      <c r="R59" s="232"/>
      <c r="S59" s="232"/>
      <c r="T59" s="232"/>
      <c r="U59" s="232"/>
      <c r="V59" s="232"/>
      <c r="W59" s="232"/>
      <c r="X59" s="232"/>
      <c r="Y59" s="232"/>
      <c r="Z59" s="212"/>
      <c r="AA59" s="212"/>
      <c r="AB59" s="212"/>
      <c r="AC59" s="212"/>
      <c r="AD59" s="212"/>
      <c r="AE59" s="212"/>
      <c r="AF59" s="212"/>
      <c r="AG59" s="212" t="s">
        <v>175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3">
      <c r="A60" s="229"/>
      <c r="B60" s="230"/>
      <c r="C60" s="269" t="s">
        <v>177</v>
      </c>
      <c r="D60" s="261"/>
      <c r="E60" s="261"/>
      <c r="F60" s="261"/>
      <c r="G60" s="261"/>
      <c r="H60" s="232"/>
      <c r="I60" s="232"/>
      <c r="J60" s="232"/>
      <c r="K60" s="232"/>
      <c r="L60" s="232"/>
      <c r="M60" s="232"/>
      <c r="N60" s="231"/>
      <c r="O60" s="231"/>
      <c r="P60" s="231"/>
      <c r="Q60" s="231"/>
      <c r="R60" s="232"/>
      <c r="S60" s="232"/>
      <c r="T60" s="232"/>
      <c r="U60" s="232"/>
      <c r="V60" s="232"/>
      <c r="W60" s="232"/>
      <c r="X60" s="232"/>
      <c r="Y60" s="232"/>
      <c r="Z60" s="212"/>
      <c r="AA60" s="212"/>
      <c r="AB60" s="212"/>
      <c r="AC60" s="212"/>
      <c r="AD60" s="212"/>
      <c r="AE60" s="212"/>
      <c r="AF60" s="212"/>
      <c r="AG60" s="212" t="s">
        <v>175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3" x14ac:dyDescent="0.3">
      <c r="A61" s="229"/>
      <c r="B61" s="230"/>
      <c r="C61" s="269" t="s">
        <v>178</v>
      </c>
      <c r="D61" s="261"/>
      <c r="E61" s="261"/>
      <c r="F61" s="261"/>
      <c r="G61" s="261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175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3">
      <c r="A62" s="229"/>
      <c r="B62" s="230"/>
      <c r="C62" s="269" t="s">
        <v>179</v>
      </c>
      <c r="D62" s="261"/>
      <c r="E62" s="261"/>
      <c r="F62" s="261"/>
      <c r="G62" s="261"/>
      <c r="H62" s="232"/>
      <c r="I62" s="232"/>
      <c r="J62" s="232"/>
      <c r="K62" s="232"/>
      <c r="L62" s="232"/>
      <c r="M62" s="232"/>
      <c r="N62" s="231"/>
      <c r="O62" s="231"/>
      <c r="P62" s="231"/>
      <c r="Q62" s="231"/>
      <c r="R62" s="232"/>
      <c r="S62" s="232"/>
      <c r="T62" s="232"/>
      <c r="U62" s="232"/>
      <c r="V62" s="232"/>
      <c r="W62" s="232"/>
      <c r="X62" s="232"/>
      <c r="Y62" s="232"/>
      <c r="Z62" s="212"/>
      <c r="AA62" s="212"/>
      <c r="AB62" s="212"/>
      <c r="AC62" s="212"/>
      <c r="AD62" s="212"/>
      <c r="AE62" s="212"/>
      <c r="AF62" s="212"/>
      <c r="AG62" s="212" t="s">
        <v>175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3">
      <c r="A63" s="229"/>
      <c r="B63" s="230"/>
      <c r="C63" s="269" t="s">
        <v>180</v>
      </c>
      <c r="D63" s="261"/>
      <c r="E63" s="261"/>
      <c r="F63" s="261"/>
      <c r="G63" s="261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175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9" t="s">
        <v>181</v>
      </c>
      <c r="D64" s="261"/>
      <c r="E64" s="261"/>
      <c r="F64" s="261"/>
      <c r="G64" s="261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175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9" t="s">
        <v>182</v>
      </c>
      <c r="D65" s="261"/>
      <c r="E65" s="261"/>
      <c r="F65" s="261"/>
      <c r="G65" s="261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175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3">
      <c r="A66" s="248">
        <v>24</v>
      </c>
      <c r="B66" s="249" t="s">
        <v>185</v>
      </c>
      <c r="C66" s="264" t="s">
        <v>186</v>
      </c>
      <c r="D66" s="250" t="s">
        <v>159</v>
      </c>
      <c r="E66" s="251">
        <v>1</v>
      </c>
      <c r="F66" s="252"/>
      <c r="G66" s="253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1">
        <v>0</v>
      </c>
      <c r="O66" s="231">
        <f>ROUND(E66*N66,2)</f>
        <v>0</v>
      </c>
      <c r="P66" s="231">
        <v>0</v>
      </c>
      <c r="Q66" s="231">
        <f>ROUND(E66*P66,2)</f>
        <v>0</v>
      </c>
      <c r="R66" s="232"/>
      <c r="S66" s="232" t="s">
        <v>160</v>
      </c>
      <c r="T66" s="232" t="s">
        <v>161</v>
      </c>
      <c r="U66" s="232">
        <v>0</v>
      </c>
      <c r="V66" s="232">
        <f>ROUND(E66*U66,2)</f>
        <v>0</v>
      </c>
      <c r="W66" s="232"/>
      <c r="X66" s="232" t="s">
        <v>101</v>
      </c>
      <c r="Y66" s="232" t="s">
        <v>102</v>
      </c>
      <c r="Z66" s="212"/>
      <c r="AA66" s="212"/>
      <c r="AB66" s="212"/>
      <c r="AC66" s="212"/>
      <c r="AD66" s="212"/>
      <c r="AE66" s="212"/>
      <c r="AF66" s="212"/>
      <c r="AG66" s="212" t="s">
        <v>103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2" x14ac:dyDescent="0.3">
      <c r="A67" s="229"/>
      <c r="B67" s="230"/>
      <c r="C67" s="267" t="s">
        <v>174</v>
      </c>
      <c r="D67" s="260"/>
      <c r="E67" s="260"/>
      <c r="F67" s="260"/>
      <c r="G67" s="260"/>
      <c r="H67" s="232"/>
      <c r="I67" s="232"/>
      <c r="J67" s="232"/>
      <c r="K67" s="232"/>
      <c r="L67" s="232"/>
      <c r="M67" s="232"/>
      <c r="N67" s="231"/>
      <c r="O67" s="231"/>
      <c r="P67" s="231"/>
      <c r="Q67" s="231"/>
      <c r="R67" s="232"/>
      <c r="S67" s="232"/>
      <c r="T67" s="232"/>
      <c r="U67" s="232"/>
      <c r="V67" s="232"/>
      <c r="W67" s="232"/>
      <c r="X67" s="232"/>
      <c r="Y67" s="232"/>
      <c r="Z67" s="212"/>
      <c r="AA67" s="212"/>
      <c r="AB67" s="212"/>
      <c r="AC67" s="212"/>
      <c r="AD67" s="212"/>
      <c r="AE67" s="212"/>
      <c r="AF67" s="212"/>
      <c r="AG67" s="212" t="s">
        <v>175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3" x14ac:dyDescent="0.3">
      <c r="A68" s="229"/>
      <c r="B68" s="230"/>
      <c r="C68" s="268" t="s">
        <v>176</v>
      </c>
      <c r="D68" s="236"/>
      <c r="E68" s="237"/>
      <c r="F68" s="238"/>
      <c r="G68" s="238"/>
      <c r="H68" s="232"/>
      <c r="I68" s="232"/>
      <c r="J68" s="232"/>
      <c r="K68" s="232"/>
      <c r="L68" s="232"/>
      <c r="M68" s="232"/>
      <c r="N68" s="231"/>
      <c r="O68" s="231"/>
      <c r="P68" s="231"/>
      <c r="Q68" s="231"/>
      <c r="R68" s="232"/>
      <c r="S68" s="232"/>
      <c r="T68" s="232"/>
      <c r="U68" s="232"/>
      <c r="V68" s="232"/>
      <c r="W68" s="232"/>
      <c r="X68" s="232"/>
      <c r="Y68" s="232"/>
      <c r="Z68" s="212"/>
      <c r="AA68" s="212"/>
      <c r="AB68" s="212"/>
      <c r="AC68" s="212"/>
      <c r="AD68" s="212"/>
      <c r="AE68" s="212"/>
      <c r="AF68" s="212"/>
      <c r="AG68" s="212" t="s">
        <v>175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3" x14ac:dyDescent="0.3">
      <c r="A69" s="229"/>
      <c r="B69" s="230"/>
      <c r="C69" s="269" t="s">
        <v>187</v>
      </c>
      <c r="D69" s="261"/>
      <c r="E69" s="261"/>
      <c r="F69" s="261"/>
      <c r="G69" s="261"/>
      <c r="H69" s="232"/>
      <c r="I69" s="232"/>
      <c r="J69" s="232"/>
      <c r="K69" s="232"/>
      <c r="L69" s="232"/>
      <c r="M69" s="232"/>
      <c r="N69" s="231"/>
      <c r="O69" s="231"/>
      <c r="P69" s="231"/>
      <c r="Q69" s="231"/>
      <c r="R69" s="232"/>
      <c r="S69" s="232"/>
      <c r="T69" s="232"/>
      <c r="U69" s="232"/>
      <c r="V69" s="232"/>
      <c r="W69" s="232"/>
      <c r="X69" s="232"/>
      <c r="Y69" s="232"/>
      <c r="Z69" s="212"/>
      <c r="AA69" s="212"/>
      <c r="AB69" s="212"/>
      <c r="AC69" s="212"/>
      <c r="AD69" s="212"/>
      <c r="AE69" s="212"/>
      <c r="AF69" s="212"/>
      <c r="AG69" s="212" t="s">
        <v>175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3" x14ac:dyDescent="0.3">
      <c r="A70" s="229"/>
      <c r="B70" s="230"/>
      <c r="C70" s="269" t="s">
        <v>178</v>
      </c>
      <c r="D70" s="261"/>
      <c r="E70" s="261"/>
      <c r="F70" s="261"/>
      <c r="G70" s="261"/>
      <c r="H70" s="232"/>
      <c r="I70" s="232"/>
      <c r="J70" s="232"/>
      <c r="K70" s="232"/>
      <c r="L70" s="232"/>
      <c r="M70" s="232"/>
      <c r="N70" s="231"/>
      <c r="O70" s="231"/>
      <c r="P70" s="231"/>
      <c r="Q70" s="231"/>
      <c r="R70" s="232"/>
      <c r="S70" s="232"/>
      <c r="T70" s="232"/>
      <c r="U70" s="232"/>
      <c r="V70" s="232"/>
      <c r="W70" s="232"/>
      <c r="X70" s="232"/>
      <c r="Y70" s="232"/>
      <c r="Z70" s="212"/>
      <c r="AA70" s="212"/>
      <c r="AB70" s="212"/>
      <c r="AC70" s="212"/>
      <c r="AD70" s="212"/>
      <c r="AE70" s="212"/>
      <c r="AF70" s="212"/>
      <c r="AG70" s="212" t="s">
        <v>175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3" x14ac:dyDescent="0.3">
      <c r="A71" s="229"/>
      <c r="B71" s="230"/>
      <c r="C71" s="269" t="s">
        <v>188</v>
      </c>
      <c r="D71" s="261"/>
      <c r="E71" s="261"/>
      <c r="F71" s="261"/>
      <c r="G71" s="261"/>
      <c r="H71" s="232"/>
      <c r="I71" s="232"/>
      <c r="J71" s="232"/>
      <c r="K71" s="232"/>
      <c r="L71" s="232"/>
      <c r="M71" s="232"/>
      <c r="N71" s="231"/>
      <c r="O71" s="231"/>
      <c r="P71" s="231"/>
      <c r="Q71" s="231"/>
      <c r="R71" s="232"/>
      <c r="S71" s="232"/>
      <c r="T71" s="232"/>
      <c r="U71" s="232"/>
      <c r="V71" s="232"/>
      <c r="W71" s="232"/>
      <c r="X71" s="232"/>
      <c r="Y71" s="232"/>
      <c r="Z71" s="212"/>
      <c r="AA71" s="212"/>
      <c r="AB71" s="212"/>
      <c r="AC71" s="212"/>
      <c r="AD71" s="212"/>
      <c r="AE71" s="212"/>
      <c r="AF71" s="212"/>
      <c r="AG71" s="212" t="s">
        <v>175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3">
      <c r="A72" s="229"/>
      <c r="B72" s="230"/>
      <c r="C72" s="269" t="s">
        <v>180</v>
      </c>
      <c r="D72" s="261"/>
      <c r="E72" s="261"/>
      <c r="F72" s="261"/>
      <c r="G72" s="261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175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9" t="s">
        <v>181</v>
      </c>
      <c r="D73" s="261"/>
      <c r="E73" s="261"/>
      <c r="F73" s="261"/>
      <c r="G73" s="261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175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3">
      <c r="A74" s="229"/>
      <c r="B74" s="230"/>
      <c r="C74" s="269" t="s">
        <v>189</v>
      </c>
      <c r="D74" s="261"/>
      <c r="E74" s="261"/>
      <c r="F74" s="261"/>
      <c r="G74" s="261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175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3">
      <c r="A75" s="248">
        <v>25</v>
      </c>
      <c r="B75" s="249" t="s">
        <v>190</v>
      </c>
      <c r="C75" s="264" t="s">
        <v>191</v>
      </c>
      <c r="D75" s="250" t="s">
        <v>159</v>
      </c>
      <c r="E75" s="251">
        <v>1</v>
      </c>
      <c r="F75" s="252"/>
      <c r="G75" s="253">
        <f>ROUND(E75*F75,2)</f>
        <v>0</v>
      </c>
      <c r="H75" s="233"/>
      <c r="I75" s="232">
        <f>ROUND(E75*H75,2)</f>
        <v>0</v>
      </c>
      <c r="J75" s="233"/>
      <c r="K75" s="232">
        <f>ROUND(E75*J75,2)</f>
        <v>0</v>
      </c>
      <c r="L75" s="232">
        <v>21</v>
      </c>
      <c r="M75" s="232">
        <f>G75*(1+L75/100)</f>
        <v>0</v>
      </c>
      <c r="N75" s="231">
        <v>0</v>
      </c>
      <c r="O75" s="231">
        <f>ROUND(E75*N75,2)</f>
        <v>0</v>
      </c>
      <c r="P75" s="231">
        <v>0</v>
      </c>
      <c r="Q75" s="231">
        <f>ROUND(E75*P75,2)</f>
        <v>0</v>
      </c>
      <c r="R75" s="232"/>
      <c r="S75" s="232" t="s">
        <v>160</v>
      </c>
      <c r="T75" s="232" t="s">
        <v>161</v>
      </c>
      <c r="U75" s="232">
        <v>0</v>
      </c>
      <c r="V75" s="232">
        <f>ROUND(E75*U75,2)</f>
        <v>0</v>
      </c>
      <c r="W75" s="232"/>
      <c r="X75" s="232" t="s">
        <v>101</v>
      </c>
      <c r="Y75" s="232" t="s">
        <v>102</v>
      </c>
      <c r="Z75" s="212"/>
      <c r="AA75" s="212"/>
      <c r="AB75" s="212"/>
      <c r="AC75" s="212"/>
      <c r="AD75" s="212"/>
      <c r="AE75" s="212"/>
      <c r="AF75" s="212"/>
      <c r="AG75" s="212" t="s">
        <v>103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2" x14ac:dyDescent="0.3">
      <c r="A76" s="229"/>
      <c r="B76" s="230"/>
      <c r="C76" s="267" t="s">
        <v>174</v>
      </c>
      <c r="D76" s="260"/>
      <c r="E76" s="260"/>
      <c r="F76" s="260"/>
      <c r="G76" s="260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175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8" t="s">
        <v>176</v>
      </c>
      <c r="D77" s="236"/>
      <c r="E77" s="237"/>
      <c r="F77" s="238"/>
      <c r="G77" s="238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175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3">
      <c r="A78" s="229"/>
      <c r="B78" s="230"/>
      <c r="C78" s="269" t="s">
        <v>192</v>
      </c>
      <c r="D78" s="261"/>
      <c r="E78" s="261"/>
      <c r="F78" s="261"/>
      <c r="G78" s="261"/>
      <c r="H78" s="232"/>
      <c r="I78" s="232"/>
      <c r="J78" s="232"/>
      <c r="K78" s="232"/>
      <c r="L78" s="232"/>
      <c r="M78" s="232"/>
      <c r="N78" s="231"/>
      <c r="O78" s="231"/>
      <c r="P78" s="231"/>
      <c r="Q78" s="231"/>
      <c r="R78" s="232"/>
      <c r="S78" s="232"/>
      <c r="T78" s="232"/>
      <c r="U78" s="232"/>
      <c r="V78" s="232"/>
      <c r="W78" s="232"/>
      <c r="X78" s="232"/>
      <c r="Y78" s="232"/>
      <c r="Z78" s="212"/>
      <c r="AA78" s="212"/>
      <c r="AB78" s="212"/>
      <c r="AC78" s="212"/>
      <c r="AD78" s="212"/>
      <c r="AE78" s="212"/>
      <c r="AF78" s="212"/>
      <c r="AG78" s="212" t="s">
        <v>175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3">
      <c r="A79" s="229"/>
      <c r="B79" s="230"/>
      <c r="C79" s="269" t="s">
        <v>178</v>
      </c>
      <c r="D79" s="261"/>
      <c r="E79" s="261"/>
      <c r="F79" s="261"/>
      <c r="G79" s="261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175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3" x14ac:dyDescent="0.3">
      <c r="A80" s="229"/>
      <c r="B80" s="230"/>
      <c r="C80" s="269" t="s">
        <v>193</v>
      </c>
      <c r="D80" s="261"/>
      <c r="E80" s="261"/>
      <c r="F80" s="261"/>
      <c r="G80" s="261"/>
      <c r="H80" s="232"/>
      <c r="I80" s="232"/>
      <c r="J80" s="232"/>
      <c r="K80" s="232"/>
      <c r="L80" s="232"/>
      <c r="M80" s="232"/>
      <c r="N80" s="231"/>
      <c r="O80" s="231"/>
      <c r="P80" s="231"/>
      <c r="Q80" s="231"/>
      <c r="R80" s="232"/>
      <c r="S80" s="232"/>
      <c r="T80" s="232"/>
      <c r="U80" s="232"/>
      <c r="V80" s="232"/>
      <c r="W80" s="232"/>
      <c r="X80" s="232"/>
      <c r="Y80" s="232"/>
      <c r="Z80" s="212"/>
      <c r="AA80" s="212"/>
      <c r="AB80" s="212"/>
      <c r="AC80" s="212"/>
      <c r="AD80" s="212"/>
      <c r="AE80" s="212"/>
      <c r="AF80" s="212"/>
      <c r="AG80" s="212" t="s">
        <v>175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3">
      <c r="A81" s="229"/>
      <c r="B81" s="230"/>
      <c r="C81" s="269" t="s">
        <v>180</v>
      </c>
      <c r="D81" s="261"/>
      <c r="E81" s="261"/>
      <c r="F81" s="261"/>
      <c r="G81" s="261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175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3">
      <c r="A82" s="229"/>
      <c r="B82" s="230"/>
      <c r="C82" s="269" t="s">
        <v>181</v>
      </c>
      <c r="D82" s="261"/>
      <c r="E82" s="261"/>
      <c r="F82" s="261"/>
      <c r="G82" s="261"/>
      <c r="H82" s="232"/>
      <c r="I82" s="232"/>
      <c r="J82" s="232"/>
      <c r="K82" s="232"/>
      <c r="L82" s="232"/>
      <c r="M82" s="232"/>
      <c r="N82" s="231"/>
      <c r="O82" s="231"/>
      <c r="P82" s="231"/>
      <c r="Q82" s="231"/>
      <c r="R82" s="232"/>
      <c r="S82" s="232"/>
      <c r="T82" s="232"/>
      <c r="U82" s="232"/>
      <c r="V82" s="232"/>
      <c r="W82" s="232"/>
      <c r="X82" s="232"/>
      <c r="Y82" s="232"/>
      <c r="Z82" s="212"/>
      <c r="AA82" s="212"/>
      <c r="AB82" s="212"/>
      <c r="AC82" s="212"/>
      <c r="AD82" s="212"/>
      <c r="AE82" s="212"/>
      <c r="AF82" s="212"/>
      <c r="AG82" s="212" t="s">
        <v>175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3">
      <c r="A83" s="229"/>
      <c r="B83" s="230"/>
      <c r="C83" s="269" t="s">
        <v>189</v>
      </c>
      <c r="D83" s="261"/>
      <c r="E83" s="261"/>
      <c r="F83" s="261"/>
      <c r="G83" s="261"/>
      <c r="H83" s="232"/>
      <c r="I83" s="232"/>
      <c r="J83" s="232"/>
      <c r="K83" s="232"/>
      <c r="L83" s="232"/>
      <c r="M83" s="232"/>
      <c r="N83" s="231"/>
      <c r="O83" s="231"/>
      <c r="P83" s="231"/>
      <c r="Q83" s="231"/>
      <c r="R83" s="232"/>
      <c r="S83" s="232"/>
      <c r="T83" s="232"/>
      <c r="U83" s="232"/>
      <c r="V83" s="232"/>
      <c r="W83" s="232"/>
      <c r="X83" s="232"/>
      <c r="Y83" s="232"/>
      <c r="Z83" s="212"/>
      <c r="AA83" s="212"/>
      <c r="AB83" s="212"/>
      <c r="AC83" s="212"/>
      <c r="AD83" s="212"/>
      <c r="AE83" s="212"/>
      <c r="AF83" s="212"/>
      <c r="AG83" s="212" t="s">
        <v>175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1" x14ac:dyDescent="0.3">
      <c r="A84" s="248">
        <v>26</v>
      </c>
      <c r="B84" s="249" t="s">
        <v>194</v>
      </c>
      <c r="C84" s="264" t="s">
        <v>195</v>
      </c>
      <c r="D84" s="250" t="s">
        <v>159</v>
      </c>
      <c r="E84" s="251">
        <v>1</v>
      </c>
      <c r="F84" s="252"/>
      <c r="G84" s="253">
        <f>ROUND(E84*F84,2)</f>
        <v>0</v>
      </c>
      <c r="H84" s="233"/>
      <c r="I84" s="232">
        <f>ROUND(E84*H84,2)</f>
        <v>0</v>
      </c>
      <c r="J84" s="233"/>
      <c r="K84" s="232">
        <f>ROUND(E84*J84,2)</f>
        <v>0</v>
      </c>
      <c r="L84" s="232">
        <v>21</v>
      </c>
      <c r="M84" s="232">
        <f>G84*(1+L84/100)</f>
        <v>0</v>
      </c>
      <c r="N84" s="231">
        <v>0</v>
      </c>
      <c r="O84" s="231">
        <f>ROUND(E84*N84,2)</f>
        <v>0</v>
      </c>
      <c r="P84" s="231">
        <v>0</v>
      </c>
      <c r="Q84" s="231">
        <f>ROUND(E84*P84,2)</f>
        <v>0</v>
      </c>
      <c r="R84" s="232"/>
      <c r="S84" s="232" t="s">
        <v>160</v>
      </c>
      <c r="T84" s="232" t="s">
        <v>161</v>
      </c>
      <c r="U84" s="232">
        <v>0</v>
      </c>
      <c r="V84" s="232">
        <f>ROUND(E84*U84,2)</f>
        <v>0</v>
      </c>
      <c r="W84" s="232"/>
      <c r="X84" s="232" t="s">
        <v>101</v>
      </c>
      <c r="Y84" s="232" t="s">
        <v>102</v>
      </c>
      <c r="Z84" s="212"/>
      <c r="AA84" s="212"/>
      <c r="AB84" s="212"/>
      <c r="AC84" s="212"/>
      <c r="AD84" s="212"/>
      <c r="AE84" s="212"/>
      <c r="AF84" s="212"/>
      <c r="AG84" s="212" t="s">
        <v>103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3">
      <c r="A85" s="229"/>
      <c r="B85" s="230"/>
      <c r="C85" s="267" t="s">
        <v>174</v>
      </c>
      <c r="D85" s="260"/>
      <c r="E85" s="260"/>
      <c r="F85" s="260"/>
      <c r="G85" s="260"/>
      <c r="H85" s="232"/>
      <c r="I85" s="232"/>
      <c r="J85" s="232"/>
      <c r="K85" s="232"/>
      <c r="L85" s="232"/>
      <c r="M85" s="232"/>
      <c r="N85" s="231"/>
      <c r="O85" s="231"/>
      <c r="P85" s="231"/>
      <c r="Q85" s="231"/>
      <c r="R85" s="232"/>
      <c r="S85" s="232"/>
      <c r="T85" s="232"/>
      <c r="U85" s="232"/>
      <c r="V85" s="232"/>
      <c r="W85" s="232"/>
      <c r="X85" s="232"/>
      <c r="Y85" s="232"/>
      <c r="Z85" s="212"/>
      <c r="AA85" s="212"/>
      <c r="AB85" s="212"/>
      <c r="AC85" s="212"/>
      <c r="AD85" s="212"/>
      <c r="AE85" s="212"/>
      <c r="AF85" s="212"/>
      <c r="AG85" s="212" t="s">
        <v>175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3">
      <c r="A86" s="229"/>
      <c r="B86" s="230"/>
      <c r="C86" s="268" t="s">
        <v>176</v>
      </c>
      <c r="D86" s="236"/>
      <c r="E86" s="237"/>
      <c r="F86" s="238"/>
      <c r="G86" s="238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175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9" t="s">
        <v>196</v>
      </c>
      <c r="D87" s="261"/>
      <c r="E87" s="261"/>
      <c r="F87" s="261"/>
      <c r="G87" s="261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175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3" x14ac:dyDescent="0.3">
      <c r="A88" s="229"/>
      <c r="B88" s="230"/>
      <c r="C88" s="269" t="s">
        <v>178</v>
      </c>
      <c r="D88" s="261"/>
      <c r="E88" s="261"/>
      <c r="F88" s="261"/>
      <c r="G88" s="261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175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3">
      <c r="A89" s="229"/>
      <c r="B89" s="230"/>
      <c r="C89" s="269" t="s">
        <v>197</v>
      </c>
      <c r="D89" s="261"/>
      <c r="E89" s="261"/>
      <c r="F89" s="261"/>
      <c r="G89" s="261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175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9" t="s">
        <v>180</v>
      </c>
      <c r="D90" s="261"/>
      <c r="E90" s="261"/>
      <c r="F90" s="261"/>
      <c r="G90" s="261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175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69" t="s">
        <v>181</v>
      </c>
      <c r="D91" s="261"/>
      <c r="E91" s="261"/>
      <c r="F91" s="261"/>
      <c r="G91" s="261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175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9" t="s">
        <v>189</v>
      </c>
      <c r="D92" s="261"/>
      <c r="E92" s="261"/>
      <c r="F92" s="261"/>
      <c r="G92" s="261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175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9" t="s">
        <v>198</v>
      </c>
      <c r="D93" s="261"/>
      <c r="E93" s="261"/>
      <c r="F93" s="261"/>
      <c r="G93" s="261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175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3">
      <c r="A94" s="229"/>
      <c r="B94" s="230"/>
      <c r="C94" s="269" t="s">
        <v>199</v>
      </c>
      <c r="D94" s="261"/>
      <c r="E94" s="261"/>
      <c r="F94" s="261"/>
      <c r="G94" s="261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175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9" t="s">
        <v>200</v>
      </c>
      <c r="D95" s="261"/>
      <c r="E95" s="261"/>
      <c r="F95" s="261"/>
      <c r="G95" s="261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175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1" x14ac:dyDescent="0.3">
      <c r="A96" s="248">
        <v>27</v>
      </c>
      <c r="B96" s="249" t="s">
        <v>201</v>
      </c>
      <c r="C96" s="264" t="s">
        <v>202</v>
      </c>
      <c r="D96" s="250" t="s">
        <v>159</v>
      </c>
      <c r="E96" s="251">
        <v>1</v>
      </c>
      <c r="F96" s="252"/>
      <c r="G96" s="253">
        <f>ROUND(E96*F96,2)</f>
        <v>0</v>
      </c>
      <c r="H96" s="233"/>
      <c r="I96" s="232">
        <f>ROUND(E96*H96,2)</f>
        <v>0</v>
      </c>
      <c r="J96" s="233"/>
      <c r="K96" s="232">
        <f>ROUND(E96*J96,2)</f>
        <v>0</v>
      </c>
      <c r="L96" s="232">
        <v>21</v>
      </c>
      <c r="M96" s="232">
        <f>G96*(1+L96/100)</f>
        <v>0</v>
      </c>
      <c r="N96" s="231">
        <v>0</v>
      </c>
      <c r="O96" s="231">
        <f>ROUND(E96*N96,2)</f>
        <v>0</v>
      </c>
      <c r="P96" s="231">
        <v>0</v>
      </c>
      <c r="Q96" s="231">
        <f>ROUND(E96*P96,2)</f>
        <v>0</v>
      </c>
      <c r="R96" s="232"/>
      <c r="S96" s="232" t="s">
        <v>160</v>
      </c>
      <c r="T96" s="232" t="s">
        <v>161</v>
      </c>
      <c r="U96" s="232">
        <v>0</v>
      </c>
      <c r="V96" s="232">
        <f>ROUND(E96*U96,2)</f>
        <v>0</v>
      </c>
      <c r="W96" s="232"/>
      <c r="X96" s="232" t="s">
        <v>101</v>
      </c>
      <c r="Y96" s="232" t="s">
        <v>102</v>
      </c>
      <c r="Z96" s="212"/>
      <c r="AA96" s="212"/>
      <c r="AB96" s="212"/>
      <c r="AC96" s="212"/>
      <c r="AD96" s="212"/>
      <c r="AE96" s="212"/>
      <c r="AF96" s="212"/>
      <c r="AG96" s="212" t="s">
        <v>103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2" x14ac:dyDescent="0.3">
      <c r="A97" s="229"/>
      <c r="B97" s="230"/>
      <c r="C97" s="267" t="s">
        <v>174</v>
      </c>
      <c r="D97" s="260"/>
      <c r="E97" s="260"/>
      <c r="F97" s="260"/>
      <c r="G97" s="260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175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3" x14ac:dyDescent="0.3">
      <c r="A98" s="229"/>
      <c r="B98" s="230"/>
      <c r="C98" s="268" t="s">
        <v>176</v>
      </c>
      <c r="D98" s="236"/>
      <c r="E98" s="237"/>
      <c r="F98" s="238"/>
      <c r="G98" s="238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175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9" t="s">
        <v>203</v>
      </c>
      <c r="D99" s="261"/>
      <c r="E99" s="261"/>
      <c r="F99" s="261"/>
      <c r="G99" s="261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175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8" t="s">
        <v>176</v>
      </c>
      <c r="D100" s="236"/>
      <c r="E100" s="237"/>
      <c r="F100" s="238"/>
      <c r="G100" s="238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175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3">
      <c r="A101" s="229"/>
      <c r="B101" s="230"/>
      <c r="C101" s="269" t="s">
        <v>204</v>
      </c>
      <c r="D101" s="261"/>
      <c r="E101" s="261"/>
      <c r="F101" s="261"/>
      <c r="G101" s="261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175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3">
      <c r="A102" s="229"/>
      <c r="B102" s="230"/>
      <c r="C102" s="269" t="s">
        <v>205</v>
      </c>
      <c r="D102" s="261"/>
      <c r="E102" s="261"/>
      <c r="F102" s="261"/>
      <c r="G102" s="261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175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9" t="s">
        <v>180</v>
      </c>
      <c r="D103" s="261"/>
      <c r="E103" s="261"/>
      <c r="F103" s="261"/>
      <c r="G103" s="261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175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69" t="s">
        <v>181</v>
      </c>
      <c r="D104" s="261"/>
      <c r="E104" s="261"/>
      <c r="F104" s="261"/>
      <c r="G104" s="261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175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3">
      <c r="A105" s="248">
        <v>28</v>
      </c>
      <c r="B105" s="249" t="s">
        <v>206</v>
      </c>
      <c r="C105" s="264" t="s">
        <v>207</v>
      </c>
      <c r="D105" s="250" t="s">
        <v>159</v>
      </c>
      <c r="E105" s="251">
        <v>1</v>
      </c>
      <c r="F105" s="252"/>
      <c r="G105" s="253">
        <f>ROUND(E105*F105,2)</f>
        <v>0</v>
      </c>
      <c r="H105" s="233"/>
      <c r="I105" s="232">
        <f>ROUND(E105*H105,2)</f>
        <v>0</v>
      </c>
      <c r="J105" s="233"/>
      <c r="K105" s="232">
        <f>ROUND(E105*J105,2)</f>
        <v>0</v>
      </c>
      <c r="L105" s="232">
        <v>21</v>
      </c>
      <c r="M105" s="232">
        <f>G105*(1+L105/100)</f>
        <v>0</v>
      </c>
      <c r="N105" s="231">
        <v>0</v>
      </c>
      <c r="O105" s="231">
        <f>ROUND(E105*N105,2)</f>
        <v>0</v>
      </c>
      <c r="P105" s="231">
        <v>0</v>
      </c>
      <c r="Q105" s="231">
        <f>ROUND(E105*P105,2)</f>
        <v>0</v>
      </c>
      <c r="R105" s="232"/>
      <c r="S105" s="232" t="s">
        <v>160</v>
      </c>
      <c r="T105" s="232" t="s">
        <v>161</v>
      </c>
      <c r="U105" s="232">
        <v>0</v>
      </c>
      <c r="V105" s="232">
        <f>ROUND(E105*U105,2)</f>
        <v>0</v>
      </c>
      <c r="W105" s="232"/>
      <c r="X105" s="232" t="s">
        <v>101</v>
      </c>
      <c r="Y105" s="232" t="s">
        <v>102</v>
      </c>
      <c r="Z105" s="212"/>
      <c r="AA105" s="212"/>
      <c r="AB105" s="212"/>
      <c r="AC105" s="212"/>
      <c r="AD105" s="212"/>
      <c r="AE105" s="212"/>
      <c r="AF105" s="212"/>
      <c r="AG105" s="212" t="s">
        <v>103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2" x14ac:dyDescent="0.3">
      <c r="A106" s="229"/>
      <c r="B106" s="230"/>
      <c r="C106" s="267" t="s">
        <v>208</v>
      </c>
      <c r="D106" s="260"/>
      <c r="E106" s="260"/>
      <c r="F106" s="260"/>
      <c r="G106" s="260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175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8" t="s">
        <v>176</v>
      </c>
      <c r="D107" s="236"/>
      <c r="E107" s="237"/>
      <c r="F107" s="238"/>
      <c r="G107" s="238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175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9" t="s">
        <v>209</v>
      </c>
      <c r="D108" s="261"/>
      <c r="E108" s="261"/>
      <c r="F108" s="261"/>
      <c r="G108" s="261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175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3">
      <c r="A109" s="229"/>
      <c r="B109" s="230"/>
      <c r="C109" s="269" t="s">
        <v>210</v>
      </c>
      <c r="D109" s="261"/>
      <c r="E109" s="261"/>
      <c r="F109" s="261"/>
      <c r="G109" s="261"/>
      <c r="H109" s="232"/>
      <c r="I109" s="232"/>
      <c r="J109" s="232"/>
      <c r="K109" s="232"/>
      <c r="L109" s="232"/>
      <c r="M109" s="232"/>
      <c r="N109" s="231"/>
      <c r="O109" s="231"/>
      <c r="P109" s="231"/>
      <c r="Q109" s="231"/>
      <c r="R109" s="232"/>
      <c r="S109" s="232"/>
      <c r="T109" s="232"/>
      <c r="U109" s="232"/>
      <c r="V109" s="232"/>
      <c r="W109" s="232"/>
      <c r="X109" s="232"/>
      <c r="Y109" s="232"/>
      <c r="Z109" s="212"/>
      <c r="AA109" s="212"/>
      <c r="AB109" s="212"/>
      <c r="AC109" s="212"/>
      <c r="AD109" s="212"/>
      <c r="AE109" s="212"/>
      <c r="AF109" s="212"/>
      <c r="AG109" s="212" t="s">
        <v>175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3">
      <c r="A110" s="229"/>
      <c r="B110" s="230"/>
      <c r="C110" s="269" t="s">
        <v>205</v>
      </c>
      <c r="D110" s="261"/>
      <c r="E110" s="261"/>
      <c r="F110" s="261"/>
      <c r="G110" s="261"/>
      <c r="H110" s="232"/>
      <c r="I110" s="232"/>
      <c r="J110" s="232"/>
      <c r="K110" s="232"/>
      <c r="L110" s="232"/>
      <c r="M110" s="232"/>
      <c r="N110" s="231"/>
      <c r="O110" s="231"/>
      <c r="P110" s="231"/>
      <c r="Q110" s="231"/>
      <c r="R110" s="232"/>
      <c r="S110" s="232"/>
      <c r="T110" s="232"/>
      <c r="U110" s="232"/>
      <c r="V110" s="232"/>
      <c r="W110" s="232"/>
      <c r="X110" s="232"/>
      <c r="Y110" s="232"/>
      <c r="Z110" s="212"/>
      <c r="AA110" s="212"/>
      <c r="AB110" s="212"/>
      <c r="AC110" s="212"/>
      <c r="AD110" s="212"/>
      <c r="AE110" s="212"/>
      <c r="AF110" s="212"/>
      <c r="AG110" s="212" t="s">
        <v>175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3">
      <c r="A111" s="229"/>
      <c r="B111" s="230"/>
      <c r="C111" s="269" t="s">
        <v>253</v>
      </c>
      <c r="D111" s="261"/>
      <c r="E111" s="261"/>
      <c r="F111" s="261"/>
      <c r="G111" s="261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2"/>
      <c r="AA111" s="212"/>
      <c r="AB111" s="212"/>
      <c r="AC111" s="212"/>
      <c r="AD111" s="212"/>
      <c r="AE111" s="212"/>
      <c r="AF111" s="212"/>
      <c r="AG111" s="212" t="s">
        <v>175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3">
      <c r="A112" s="229"/>
      <c r="B112" s="230"/>
      <c r="C112" s="269" t="s">
        <v>254</v>
      </c>
      <c r="D112" s="261"/>
      <c r="E112" s="261"/>
      <c r="F112" s="261"/>
      <c r="G112" s="261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175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69" t="s">
        <v>211</v>
      </c>
      <c r="D113" s="261"/>
      <c r="E113" s="261"/>
      <c r="F113" s="261"/>
      <c r="G113" s="261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175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9" t="s">
        <v>212</v>
      </c>
      <c r="D114" s="261"/>
      <c r="E114" s="261"/>
      <c r="F114" s="261"/>
      <c r="G114" s="261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175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3">
      <c r="A115" s="229"/>
      <c r="B115" s="230"/>
      <c r="C115" s="269" t="s">
        <v>213</v>
      </c>
      <c r="D115" s="261"/>
      <c r="E115" s="261"/>
      <c r="F115" s="261"/>
      <c r="G115" s="261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175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x14ac:dyDescent="0.3">
      <c r="A116" s="241" t="s">
        <v>95</v>
      </c>
      <c r="B116" s="242" t="s">
        <v>65</v>
      </c>
      <c r="C116" s="263" t="s">
        <v>66</v>
      </c>
      <c r="D116" s="243"/>
      <c r="E116" s="244"/>
      <c r="F116" s="245"/>
      <c r="G116" s="246">
        <f>SUMIF(AG117:AG129,"&lt;&gt;NOR",G117:G129)</f>
        <v>0</v>
      </c>
      <c r="H116" s="240"/>
      <c r="I116" s="240">
        <f>SUM(I117:I129)</f>
        <v>0</v>
      </c>
      <c r="J116" s="240"/>
      <c r="K116" s="240">
        <f>SUM(K117:K129)</f>
        <v>0</v>
      </c>
      <c r="L116" s="240"/>
      <c r="M116" s="240">
        <f>SUM(M117:M129)</f>
        <v>0</v>
      </c>
      <c r="N116" s="239"/>
      <c r="O116" s="239">
        <f>SUM(O117:O129)</f>
        <v>0</v>
      </c>
      <c r="P116" s="239"/>
      <c r="Q116" s="239">
        <f>SUM(Q117:Q129)</f>
        <v>0</v>
      </c>
      <c r="R116" s="240"/>
      <c r="S116" s="240"/>
      <c r="T116" s="240"/>
      <c r="U116" s="240"/>
      <c r="V116" s="240">
        <f>SUM(V117:V129)</f>
        <v>0</v>
      </c>
      <c r="W116" s="240"/>
      <c r="X116" s="240"/>
      <c r="Y116" s="240"/>
      <c r="AG116" t="s">
        <v>96</v>
      </c>
    </row>
    <row r="117" spans="1:60" outlineLevel="1" x14ac:dyDescent="0.3">
      <c r="A117" s="248">
        <v>29</v>
      </c>
      <c r="B117" s="249" t="s">
        <v>214</v>
      </c>
      <c r="C117" s="264" t="s">
        <v>215</v>
      </c>
      <c r="D117" s="250" t="s">
        <v>159</v>
      </c>
      <c r="E117" s="251">
        <v>1</v>
      </c>
      <c r="F117" s="252"/>
      <c r="G117" s="253">
        <f>ROUND(E117*F117,2)</f>
        <v>0</v>
      </c>
      <c r="H117" s="233"/>
      <c r="I117" s="232">
        <f>ROUND(E117*H117,2)</f>
        <v>0</v>
      </c>
      <c r="J117" s="233"/>
      <c r="K117" s="232">
        <f>ROUND(E117*J117,2)</f>
        <v>0</v>
      </c>
      <c r="L117" s="232">
        <v>21</v>
      </c>
      <c r="M117" s="232">
        <f>G117*(1+L117/100)</f>
        <v>0</v>
      </c>
      <c r="N117" s="231">
        <v>0</v>
      </c>
      <c r="O117" s="231">
        <f>ROUND(E117*N117,2)</f>
        <v>0</v>
      </c>
      <c r="P117" s="231">
        <v>0</v>
      </c>
      <c r="Q117" s="231">
        <f>ROUND(E117*P117,2)</f>
        <v>0</v>
      </c>
      <c r="R117" s="232"/>
      <c r="S117" s="232" t="s">
        <v>160</v>
      </c>
      <c r="T117" s="232" t="s">
        <v>161</v>
      </c>
      <c r="U117" s="232">
        <v>0</v>
      </c>
      <c r="V117" s="232">
        <f>ROUND(E117*U117,2)</f>
        <v>0</v>
      </c>
      <c r="W117" s="232"/>
      <c r="X117" s="232" t="s">
        <v>101</v>
      </c>
      <c r="Y117" s="232" t="s">
        <v>102</v>
      </c>
      <c r="Z117" s="212"/>
      <c r="AA117" s="212"/>
      <c r="AB117" s="212"/>
      <c r="AC117" s="212"/>
      <c r="AD117" s="212"/>
      <c r="AE117" s="212"/>
      <c r="AF117" s="212"/>
      <c r="AG117" s="212" t="s">
        <v>103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2" x14ac:dyDescent="0.3">
      <c r="A118" s="229"/>
      <c r="B118" s="230"/>
      <c r="C118" s="267" t="s">
        <v>255</v>
      </c>
      <c r="D118" s="260"/>
      <c r="E118" s="260"/>
      <c r="F118" s="260"/>
      <c r="G118" s="260"/>
      <c r="H118" s="232"/>
      <c r="I118" s="232"/>
      <c r="J118" s="232"/>
      <c r="K118" s="232"/>
      <c r="L118" s="232"/>
      <c r="M118" s="232"/>
      <c r="N118" s="231"/>
      <c r="O118" s="231"/>
      <c r="P118" s="231"/>
      <c r="Q118" s="231"/>
      <c r="R118" s="232"/>
      <c r="S118" s="232"/>
      <c r="T118" s="232"/>
      <c r="U118" s="232"/>
      <c r="V118" s="232"/>
      <c r="W118" s="232"/>
      <c r="X118" s="232"/>
      <c r="Y118" s="232"/>
      <c r="Z118" s="212"/>
      <c r="AA118" s="212"/>
      <c r="AB118" s="212"/>
      <c r="AC118" s="212"/>
      <c r="AD118" s="212"/>
      <c r="AE118" s="212"/>
      <c r="AF118" s="212"/>
      <c r="AG118" s="212" t="s">
        <v>175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3">
      <c r="A119" s="229"/>
      <c r="B119" s="230"/>
      <c r="C119" s="268" t="s">
        <v>176</v>
      </c>
      <c r="D119" s="236"/>
      <c r="E119" s="237"/>
      <c r="F119" s="238"/>
      <c r="G119" s="238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175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69" t="s">
        <v>216</v>
      </c>
      <c r="D120" s="261"/>
      <c r="E120" s="261"/>
      <c r="F120" s="261"/>
      <c r="G120" s="261"/>
      <c r="H120" s="232"/>
      <c r="I120" s="232"/>
      <c r="J120" s="232"/>
      <c r="K120" s="232"/>
      <c r="L120" s="232"/>
      <c r="M120" s="232"/>
      <c r="N120" s="231"/>
      <c r="O120" s="231"/>
      <c r="P120" s="231"/>
      <c r="Q120" s="231"/>
      <c r="R120" s="232"/>
      <c r="S120" s="232"/>
      <c r="T120" s="232"/>
      <c r="U120" s="232"/>
      <c r="V120" s="232"/>
      <c r="W120" s="232"/>
      <c r="X120" s="232"/>
      <c r="Y120" s="232"/>
      <c r="Z120" s="212"/>
      <c r="AA120" s="212"/>
      <c r="AB120" s="212"/>
      <c r="AC120" s="212"/>
      <c r="AD120" s="212"/>
      <c r="AE120" s="212"/>
      <c r="AF120" s="212"/>
      <c r="AG120" s="212" t="s">
        <v>175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9" t="s">
        <v>217</v>
      </c>
      <c r="D121" s="261"/>
      <c r="E121" s="261"/>
      <c r="F121" s="261"/>
      <c r="G121" s="261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175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69" t="s">
        <v>218</v>
      </c>
      <c r="D122" s="261"/>
      <c r="E122" s="261"/>
      <c r="F122" s="261"/>
      <c r="G122" s="261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2"/>
      <c r="AA122" s="212"/>
      <c r="AB122" s="212"/>
      <c r="AC122" s="212"/>
      <c r="AD122" s="212"/>
      <c r="AE122" s="212"/>
      <c r="AF122" s="212"/>
      <c r="AG122" s="212" t="s">
        <v>175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3">
      <c r="A123" s="229"/>
      <c r="B123" s="230"/>
      <c r="C123" s="269" t="s">
        <v>219</v>
      </c>
      <c r="D123" s="261"/>
      <c r="E123" s="261"/>
      <c r="F123" s="261"/>
      <c r="G123" s="261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175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3">
      <c r="A124" s="248">
        <v>30</v>
      </c>
      <c r="B124" s="249" t="s">
        <v>220</v>
      </c>
      <c r="C124" s="264" t="s">
        <v>221</v>
      </c>
      <c r="D124" s="250" t="s">
        <v>159</v>
      </c>
      <c r="E124" s="251">
        <v>1</v>
      </c>
      <c r="F124" s="252"/>
      <c r="G124" s="253">
        <f>ROUND(E124*F124,2)</f>
        <v>0</v>
      </c>
      <c r="H124" s="233"/>
      <c r="I124" s="232">
        <f>ROUND(E124*H124,2)</f>
        <v>0</v>
      </c>
      <c r="J124" s="233"/>
      <c r="K124" s="232">
        <f>ROUND(E124*J124,2)</f>
        <v>0</v>
      </c>
      <c r="L124" s="232">
        <v>21</v>
      </c>
      <c r="M124" s="232">
        <f>G124*(1+L124/100)</f>
        <v>0</v>
      </c>
      <c r="N124" s="231">
        <v>0</v>
      </c>
      <c r="O124" s="231">
        <f>ROUND(E124*N124,2)</f>
        <v>0</v>
      </c>
      <c r="P124" s="231">
        <v>0</v>
      </c>
      <c r="Q124" s="231">
        <f>ROUND(E124*P124,2)</f>
        <v>0</v>
      </c>
      <c r="R124" s="232"/>
      <c r="S124" s="232" t="s">
        <v>160</v>
      </c>
      <c r="T124" s="232" t="s">
        <v>161</v>
      </c>
      <c r="U124" s="232">
        <v>0</v>
      </c>
      <c r="V124" s="232">
        <f>ROUND(E124*U124,2)</f>
        <v>0</v>
      </c>
      <c r="W124" s="232"/>
      <c r="X124" s="232" t="s">
        <v>101</v>
      </c>
      <c r="Y124" s="232" t="s">
        <v>102</v>
      </c>
      <c r="Z124" s="212"/>
      <c r="AA124" s="212"/>
      <c r="AB124" s="212"/>
      <c r="AC124" s="212"/>
      <c r="AD124" s="212"/>
      <c r="AE124" s="212"/>
      <c r="AF124" s="212"/>
      <c r="AG124" s="212" t="s">
        <v>103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3">
      <c r="A125" s="229"/>
      <c r="B125" s="230"/>
      <c r="C125" s="267" t="s">
        <v>222</v>
      </c>
      <c r="D125" s="260"/>
      <c r="E125" s="260"/>
      <c r="F125" s="260"/>
      <c r="G125" s="260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175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3">
      <c r="A126" s="229"/>
      <c r="B126" s="230"/>
      <c r="C126" s="268" t="s">
        <v>176</v>
      </c>
      <c r="D126" s="236"/>
      <c r="E126" s="237"/>
      <c r="F126" s="238"/>
      <c r="G126" s="238"/>
      <c r="H126" s="232"/>
      <c r="I126" s="232"/>
      <c r="J126" s="232"/>
      <c r="K126" s="232"/>
      <c r="L126" s="232"/>
      <c r="M126" s="232"/>
      <c r="N126" s="231"/>
      <c r="O126" s="231"/>
      <c r="P126" s="231"/>
      <c r="Q126" s="231"/>
      <c r="R126" s="232"/>
      <c r="S126" s="232"/>
      <c r="T126" s="232"/>
      <c r="U126" s="232"/>
      <c r="V126" s="232"/>
      <c r="W126" s="232"/>
      <c r="X126" s="232"/>
      <c r="Y126" s="232"/>
      <c r="Z126" s="212"/>
      <c r="AA126" s="212"/>
      <c r="AB126" s="212"/>
      <c r="AC126" s="212"/>
      <c r="AD126" s="212"/>
      <c r="AE126" s="212"/>
      <c r="AF126" s="212"/>
      <c r="AG126" s="212" t="s">
        <v>175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3">
      <c r="A127" s="229"/>
      <c r="B127" s="230"/>
      <c r="C127" s="269" t="s">
        <v>223</v>
      </c>
      <c r="D127" s="261"/>
      <c r="E127" s="261"/>
      <c r="F127" s="261"/>
      <c r="G127" s="261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175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9" t="s">
        <v>224</v>
      </c>
      <c r="D128" s="261"/>
      <c r="E128" s="261"/>
      <c r="F128" s="261"/>
      <c r="G128" s="261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175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9" t="s">
        <v>225</v>
      </c>
      <c r="D129" s="261"/>
      <c r="E129" s="261"/>
      <c r="F129" s="261"/>
      <c r="G129" s="261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175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3">
      <c r="A130" s="241" t="s">
        <v>95</v>
      </c>
      <c r="B130" s="242" t="s">
        <v>67</v>
      </c>
      <c r="C130" s="263" t="s">
        <v>29</v>
      </c>
      <c r="D130" s="243"/>
      <c r="E130" s="244"/>
      <c r="F130" s="245"/>
      <c r="G130" s="246">
        <f>SUMIF(AG131:AG143,"&lt;&gt;NOR",G131:G143)</f>
        <v>0</v>
      </c>
      <c r="H130" s="240"/>
      <c r="I130" s="240">
        <f>SUM(I131:I143)</f>
        <v>0</v>
      </c>
      <c r="J130" s="240"/>
      <c r="K130" s="240">
        <f>SUM(K131:K143)</f>
        <v>0</v>
      </c>
      <c r="L130" s="240"/>
      <c r="M130" s="240">
        <f>SUM(M131:M143)</f>
        <v>0</v>
      </c>
      <c r="N130" s="239"/>
      <c r="O130" s="239">
        <f>SUM(O131:O143)</f>
        <v>0</v>
      </c>
      <c r="P130" s="239"/>
      <c r="Q130" s="239">
        <f>SUM(Q131:Q143)</f>
        <v>0</v>
      </c>
      <c r="R130" s="240"/>
      <c r="S130" s="240"/>
      <c r="T130" s="240"/>
      <c r="U130" s="240"/>
      <c r="V130" s="240">
        <f>SUM(V131:V143)</f>
        <v>0</v>
      </c>
      <c r="W130" s="240"/>
      <c r="X130" s="240"/>
      <c r="Y130" s="240"/>
      <c r="AG130" t="s">
        <v>96</v>
      </c>
    </row>
    <row r="131" spans="1:60" outlineLevel="1" x14ac:dyDescent="0.3">
      <c r="A131" s="248">
        <v>31</v>
      </c>
      <c r="B131" s="249" t="s">
        <v>226</v>
      </c>
      <c r="C131" s="264" t="s">
        <v>227</v>
      </c>
      <c r="D131" s="250" t="s">
        <v>228</v>
      </c>
      <c r="E131" s="251">
        <v>1</v>
      </c>
      <c r="F131" s="252"/>
      <c r="G131" s="253">
        <f>ROUND(E131*F131,2)</f>
        <v>0</v>
      </c>
      <c r="H131" s="233"/>
      <c r="I131" s="232">
        <f>ROUND(E131*H131,2)</f>
        <v>0</v>
      </c>
      <c r="J131" s="233"/>
      <c r="K131" s="232">
        <f>ROUND(E131*J131,2)</f>
        <v>0</v>
      </c>
      <c r="L131" s="232">
        <v>21</v>
      </c>
      <c r="M131" s="232">
        <f>G131*(1+L131/100)</f>
        <v>0</v>
      </c>
      <c r="N131" s="231">
        <v>0</v>
      </c>
      <c r="O131" s="231">
        <f>ROUND(E131*N131,2)</f>
        <v>0</v>
      </c>
      <c r="P131" s="231">
        <v>0</v>
      </c>
      <c r="Q131" s="231">
        <f>ROUND(E131*P131,2)</f>
        <v>0</v>
      </c>
      <c r="R131" s="232"/>
      <c r="S131" s="232" t="s">
        <v>100</v>
      </c>
      <c r="T131" s="232" t="s">
        <v>161</v>
      </c>
      <c r="U131" s="232">
        <v>0</v>
      </c>
      <c r="V131" s="232">
        <f>ROUND(E131*U131,2)</f>
        <v>0</v>
      </c>
      <c r="W131" s="232"/>
      <c r="X131" s="232" t="s">
        <v>229</v>
      </c>
      <c r="Y131" s="232" t="s">
        <v>102</v>
      </c>
      <c r="Z131" s="212"/>
      <c r="AA131" s="212"/>
      <c r="AB131" s="212"/>
      <c r="AC131" s="212"/>
      <c r="AD131" s="212"/>
      <c r="AE131" s="212"/>
      <c r="AF131" s="212"/>
      <c r="AG131" s="212" t="s">
        <v>230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3">
      <c r="A132" s="229"/>
      <c r="B132" s="230"/>
      <c r="C132" s="267" t="s">
        <v>231</v>
      </c>
      <c r="D132" s="260"/>
      <c r="E132" s="260"/>
      <c r="F132" s="260"/>
      <c r="G132" s="260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175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3">
      <c r="A133" s="229"/>
      <c r="B133" s="230"/>
      <c r="C133" s="269" t="s">
        <v>232</v>
      </c>
      <c r="D133" s="261"/>
      <c r="E133" s="261"/>
      <c r="F133" s="261"/>
      <c r="G133" s="261"/>
      <c r="H133" s="232"/>
      <c r="I133" s="232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12"/>
      <c r="AA133" s="212"/>
      <c r="AB133" s="212"/>
      <c r="AC133" s="212"/>
      <c r="AD133" s="212"/>
      <c r="AE133" s="212"/>
      <c r="AF133" s="212"/>
      <c r="AG133" s="212" t="s">
        <v>175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3">
      <c r="A134" s="248">
        <v>32</v>
      </c>
      <c r="B134" s="249" t="s">
        <v>233</v>
      </c>
      <c r="C134" s="264" t="s">
        <v>234</v>
      </c>
      <c r="D134" s="250" t="s">
        <v>228</v>
      </c>
      <c r="E134" s="251">
        <v>1</v>
      </c>
      <c r="F134" s="252"/>
      <c r="G134" s="253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2"/>
      <c r="S134" s="232" t="s">
        <v>100</v>
      </c>
      <c r="T134" s="232" t="s">
        <v>161</v>
      </c>
      <c r="U134" s="232">
        <v>0</v>
      </c>
      <c r="V134" s="232">
        <f>ROUND(E134*U134,2)</f>
        <v>0</v>
      </c>
      <c r="W134" s="232"/>
      <c r="X134" s="232" t="s">
        <v>229</v>
      </c>
      <c r="Y134" s="232" t="s">
        <v>102</v>
      </c>
      <c r="Z134" s="212"/>
      <c r="AA134" s="212"/>
      <c r="AB134" s="212"/>
      <c r="AC134" s="212"/>
      <c r="AD134" s="212"/>
      <c r="AE134" s="212"/>
      <c r="AF134" s="212"/>
      <c r="AG134" s="212" t="s">
        <v>230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67" t="s">
        <v>235</v>
      </c>
      <c r="D135" s="260"/>
      <c r="E135" s="260"/>
      <c r="F135" s="260"/>
      <c r="G135" s="260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175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3">
      <c r="A136" s="248">
        <v>33</v>
      </c>
      <c r="B136" s="249" t="s">
        <v>236</v>
      </c>
      <c r="C136" s="264" t="s">
        <v>237</v>
      </c>
      <c r="D136" s="250" t="s">
        <v>228</v>
      </c>
      <c r="E136" s="251">
        <v>1</v>
      </c>
      <c r="F136" s="252"/>
      <c r="G136" s="253">
        <f>ROUND(E136*F136,2)</f>
        <v>0</v>
      </c>
      <c r="H136" s="233"/>
      <c r="I136" s="232">
        <f>ROUND(E136*H136,2)</f>
        <v>0</v>
      </c>
      <c r="J136" s="233"/>
      <c r="K136" s="232">
        <f>ROUND(E136*J136,2)</f>
        <v>0</v>
      </c>
      <c r="L136" s="232">
        <v>21</v>
      </c>
      <c r="M136" s="232">
        <f>G136*(1+L136/100)</f>
        <v>0</v>
      </c>
      <c r="N136" s="231">
        <v>0</v>
      </c>
      <c r="O136" s="231">
        <f>ROUND(E136*N136,2)</f>
        <v>0</v>
      </c>
      <c r="P136" s="231">
        <v>0</v>
      </c>
      <c r="Q136" s="231">
        <f>ROUND(E136*P136,2)</f>
        <v>0</v>
      </c>
      <c r="R136" s="232"/>
      <c r="S136" s="232" t="s">
        <v>100</v>
      </c>
      <c r="T136" s="232" t="s">
        <v>161</v>
      </c>
      <c r="U136" s="232">
        <v>0</v>
      </c>
      <c r="V136" s="232">
        <f>ROUND(E136*U136,2)</f>
        <v>0</v>
      </c>
      <c r="W136" s="232"/>
      <c r="X136" s="232" t="s">
        <v>229</v>
      </c>
      <c r="Y136" s="232" t="s">
        <v>102</v>
      </c>
      <c r="Z136" s="212"/>
      <c r="AA136" s="212"/>
      <c r="AB136" s="212"/>
      <c r="AC136" s="212"/>
      <c r="AD136" s="212"/>
      <c r="AE136" s="212"/>
      <c r="AF136" s="212"/>
      <c r="AG136" s="212" t="s">
        <v>230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2" x14ac:dyDescent="0.3">
      <c r="A137" s="229"/>
      <c r="B137" s="230"/>
      <c r="C137" s="267" t="s">
        <v>238</v>
      </c>
      <c r="D137" s="260"/>
      <c r="E137" s="260"/>
      <c r="F137" s="260"/>
      <c r="G137" s="260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175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68" t="s">
        <v>176</v>
      </c>
      <c r="D138" s="236"/>
      <c r="E138" s="237"/>
      <c r="F138" s="238"/>
      <c r="G138" s="238"/>
      <c r="H138" s="232"/>
      <c r="I138" s="232"/>
      <c r="J138" s="232"/>
      <c r="K138" s="232"/>
      <c r="L138" s="232"/>
      <c r="M138" s="232"/>
      <c r="N138" s="231"/>
      <c r="O138" s="231"/>
      <c r="P138" s="231"/>
      <c r="Q138" s="231"/>
      <c r="R138" s="232"/>
      <c r="S138" s="232"/>
      <c r="T138" s="232"/>
      <c r="U138" s="232"/>
      <c r="V138" s="232"/>
      <c r="W138" s="232"/>
      <c r="X138" s="232"/>
      <c r="Y138" s="232"/>
      <c r="Z138" s="212"/>
      <c r="AA138" s="212"/>
      <c r="AB138" s="212"/>
      <c r="AC138" s="212"/>
      <c r="AD138" s="212"/>
      <c r="AE138" s="212"/>
      <c r="AF138" s="212"/>
      <c r="AG138" s="212" t="s">
        <v>175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1" outlineLevel="3" x14ac:dyDescent="0.3">
      <c r="A139" s="229"/>
      <c r="B139" s="230"/>
      <c r="C139" s="269" t="s">
        <v>239</v>
      </c>
      <c r="D139" s="261"/>
      <c r="E139" s="261"/>
      <c r="F139" s="261"/>
      <c r="G139" s="261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2"/>
      <c r="AA139" s="212"/>
      <c r="AB139" s="212"/>
      <c r="AC139" s="212"/>
      <c r="AD139" s="212"/>
      <c r="AE139" s="212"/>
      <c r="AF139" s="212"/>
      <c r="AG139" s="212" t="s">
        <v>175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62" t="str">
        <f>C139</f>
        <v>Kompletační činnost  (zkoušky, revize, atesty, vzorkování, dodrř´žování BOZP, úklid na staveništi, dokumnetace skutečnho provedení aj.)</v>
      </c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3">
      <c r="A140" s="254">
        <v>34</v>
      </c>
      <c r="B140" s="255" t="s">
        <v>240</v>
      </c>
      <c r="C140" s="266" t="s">
        <v>241</v>
      </c>
      <c r="D140" s="256" t="s">
        <v>242</v>
      </c>
      <c r="E140" s="257">
        <v>1</v>
      </c>
      <c r="F140" s="258"/>
      <c r="G140" s="259">
        <f>ROUND(E140*F140,2)</f>
        <v>0</v>
      </c>
      <c r="H140" s="233"/>
      <c r="I140" s="232">
        <f>ROUND(E140*H140,2)</f>
        <v>0</v>
      </c>
      <c r="J140" s="233"/>
      <c r="K140" s="232">
        <f>ROUND(E140*J140,2)</f>
        <v>0</v>
      </c>
      <c r="L140" s="232">
        <v>21</v>
      </c>
      <c r="M140" s="232">
        <f>G140*(1+L140/100)</f>
        <v>0</v>
      </c>
      <c r="N140" s="231">
        <v>0</v>
      </c>
      <c r="O140" s="231">
        <f>ROUND(E140*N140,2)</f>
        <v>0</v>
      </c>
      <c r="P140" s="231">
        <v>0</v>
      </c>
      <c r="Q140" s="231">
        <f>ROUND(E140*P140,2)</f>
        <v>0</v>
      </c>
      <c r="R140" s="232"/>
      <c r="S140" s="232" t="s">
        <v>160</v>
      </c>
      <c r="T140" s="232" t="s">
        <v>161</v>
      </c>
      <c r="U140" s="232">
        <v>0</v>
      </c>
      <c r="V140" s="232">
        <f>ROUND(E140*U140,2)</f>
        <v>0</v>
      </c>
      <c r="W140" s="232"/>
      <c r="X140" s="232" t="s">
        <v>229</v>
      </c>
      <c r="Y140" s="232" t="s">
        <v>102</v>
      </c>
      <c r="Z140" s="212"/>
      <c r="AA140" s="212"/>
      <c r="AB140" s="212"/>
      <c r="AC140" s="212"/>
      <c r="AD140" s="212"/>
      <c r="AE140" s="212"/>
      <c r="AF140" s="212"/>
      <c r="AG140" s="212" t="s">
        <v>243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3">
      <c r="A141" s="254">
        <v>35</v>
      </c>
      <c r="B141" s="255" t="s">
        <v>244</v>
      </c>
      <c r="C141" s="266" t="s">
        <v>245</v>
      </c>
      <c r="D141" s="256" t="s">
        <v>242</v>
      </c>
      <c r="E141" s="257">
        <v>1</v>
      </c>
      <c r="F141" s="258"/>
      <c r="G141" s="259">
        <f>ROUND(E141*F141,2)</f>
        <v>0</v>
      </c>
      <c r="H141" s="233"/>
      <c r="I141" s="232">
        <f>ROUND(E141*H141,2)</f>
        <v>0</v>
      </c>
      <c r="J141" s="233"/>
      <c r="K141" s="232">
        <f>ROUND(E141*J141,2)</f>
        <v>0</v>
      </c>
      <c r="L141" s="232">
        <v>21</v>
      </c>
      <c r="M141" s="232">
        <f>G141*(1+L141/100)</f>
        <v>0</v>
      </c>
      <c r="N141" s="231">
        <v>0</v>
      </c>
      <c r="O141" s="231">
        <f>ROUND(E141*N141,2)</f>
        <v>0</v>
      </c>
      <c r="P141" s="231">
        <v>0</v>
      </c>
      <c r="Q141" s="231">
        <f>ROUND(E141*P141,2)</f>
        <v>0</v>
      </c>
      <c r="R141" s="232"/>
      <c r="S141" s="232" t="s">
        <v>160</v>
      </c>
      <c r="T141" s="232" t="s">
        <v>161</v>
      </c>
      <c r="U141" s="232">
        <v>0</v>
      </c>
      <c r="V141" s="232">
        <f>ROUND(E141*U141,2)</f>
        <v>0</v>
      </c>
      <c r="W141" s="232"/>
      <c r="X141" s="232" t="s">
        <v>229</v>
      </c>
      <c r="Y141" s="232" t="s">
        <v>102</v>
      </c>
      <c r="Z141" s="212"/>
      <c r="AA141" s="212"/>
      <c r="AB141" s="212"/>
      <c r="AC141" s="212"/>
      <c r="AD141" s="212"/>
      <c r="AE141" s="212"/>
      <c r="AF141" s="212"/>
      <c r="AG141" s="212" t="s">
        <v>243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3">
      <c r="A142" s="254">
        <v>36</v>
      </c>
      <c r="B142" s="255" t="s">
        <v>246</v>
      </c>
      <c r="C142" s="266" t="s">
        <v>247</v>
      </c>
      <c r="D142" s="256" t="s">
        <v>159</v>
      </c>
      <c r="E142" s="257">
        <v>1</v>
      </c>
      <c r="F142" s="258"/>
      <c r="G142" s="259">
        <f>ROUND(E142*F142,2)</f>
        <v>0</v>
      </c>
      <c r="H142" s="233"/>
      <c r="I142" s="232">
        <f>ROUND(E142*H142,2)</f>
        <v>0</v>
      </c>
      <c r="J142" s="233"/>
      <c r="K142" s="232">
        <f>ROUND(E142*J142,2)</f>
        <v>0</v>
      </c>
      <c r="L142" s="232">
        <v>21</v>
      </c>
      <c r="M142" s="232">
        <f>G142*(1+L142/100)</f>
        <v>0</v>
      </c>
      <c r="N142" s="231">
        <v>0</v>
      </c>
      <c r="O142" s="231">
        <f>ROUND(E142*N142,2)</f>
        <v>0</v>
      </c>
      <c r="P142" s="231">
        <v>0</v>
      </c>
      <c r="Q142" s="231">
        <f>ROUND(E142*P142,2)</f>
        <v>0</v>
      </c>
      <c r="R142" s="232"/>
      <c r="S142" s="232" t="s">
        <v>160</v>
      </c>
      <c r="T142" s="232" t="s">
        <v>161</v>
      </c>
      <c r="U142" s="232">
        <v>0</v>
      </c>
      <c r="V142" s="232">
        <f>ROUND(E142*U142,2)</f>
        <v>0</v>
      </c>
      <c r="W142" s="232"/>
      <c r="X142" s="232" t="s">
        <v>229</v>
      </c>
      <c r="Y142" s="232" t="s">
        <v>102</v>
      </c>
      <c r="Z142" s="212"/>
      <c r="AA142" s="212"/>
      <c r="AB142" s="212"/>
      <c r="AC142" s="212"/>
      <c r="AD142" s="212"/>
      <c r="AE142" s="212"/>
      <c r="AF142" s="212"/>
      <c r="AG142" s="212" t="s">
        <v>243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3">
      <c r="A143" s="248">
        <v>37</v>
      </c>
      <c r="B143" s="249" t="s">
        <v>248</v>
      </c>
      <c r="C143" s="264" t="s">
        <v>249</v>
      </c>
      <c r="D143" s="250" t="s">
        <v>242</v>
      </c>
      <c r="E143" s="251">
        <v>1</v>
      </c>
      <c r="F143" s="252"/>
      <c r="G143" s="253">
        <f>ROUND(E143*F143,2)</f>
        <v>0</v>
      </c>
      <c r="H143" s="233"/>
      <c r="I143" s="232">
        <f>ROUND(E143*H143,2)</f>
        <v>0</v>
      </c>
      <c r="J143" s="233"/>
      <c r="K143" s="232">
        <f>ROUND(E143*J143,2)</f>
        <v>0</v>
      </c>
      <c r="L143" s="232">
        <v>21</v>
      </c>
      <c r="M143" s="232">
        <f>G143*(1+L143/100)</f>
        <v>0</v>
      </c>
      <c r="N143" s="231">
        <v>0</v>
      </c>
      <c r="O143" s="231">
        <f>ROUND(E143*N143,2)</f>
        <v>0</v>
      </c>
      <c r="P143" s="231">
        <v>0</v>
      </c>
      <c r="Q143" s="231">
        <f>ROUND(E143*P143,2)</f>
        <v>0</v>
      </c>
      <c r="R143" s="232"/>
      <c r="S143" s="232" t="s">
        <v>160</v>
      </c>
      <c r="T143" s="232" t="s">
        <v>161</v>
      </c>
      <c r="U143" s="232">
        <v>0</v>
      </c>
      <c r="V143" s="232">
        <f>ROUND(E143*U143,2)</f>
        <v>0</v>
      </c>
      <c r="W143" s="232"/>
      <c r="X143" s="232" t="s">
        <v>229</v>
      </c>
      <c r="Y143" s="232" t="s">
        <v>102</v>
      </c>
      <c r="Z143" s="212"/>
      <c r="AA143" s="212"/>
      <c r="AB143" s="212"/>
      <c r="AC143" s="212"/>
      <c r="AD143" s="212"/>
      <c r="AE143" s="212"/>
      <c r="AF143" s="212"/>
      <c r="AG143" s="212" t="s">
        <v>243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3">
      <c r="A144" s="3"/>
      <c r="B144" s="4"/>
      <c r="C144" s="270"/>
      <c r="D144" s="6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AE144">
        <v>12</v>
      </c>
      <c r="AF144">
        <v>21</v>
      </c>
      <c r="AG144" t="s">
        <v>81</v>
      </c>
    </row>
    <row r="145" spans="1:33" x14ac:dyDescent="0.3">
      <c r="A145" s="215"/>
      <c r="B145" s="216" t="s">
        <v>31</v>
      </c>
      <c r="C145" s="271"/>
      <c r="D145" s="217"/>
      <c r="E145" s="218"/>
      <c r="F145" s="218"/>
      <c r="G145" s="247">
        <f>G8+G28+G43+G45+G47+G116+G130</f>
        <v>0</v>
      </c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AE145">
        <f>SUMIF(L7:L143,AE144,G7:G143)</f>
        <v>0</v>
      </c>
      <c r="AF145">
        <f>SUMIF(L7:L143,AF144,G7:G143)</f>
        <v>0</v>
      </c>
      <c r="AG145" t="s">
        <v>250</v>
      </c>
    </row>
    <row r="146" spans="1:33" x14ac:dyDescent="0.3">
      <c r="A146" s="3"/>
      <c r="B146" s="4"/>
      <c r="C146" s="270"/>
      <c r="D146" s="6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</row>
    <row r="147" spans="1:33" x14ac:dyDescent="0.3">
      <c r="A147" s="3"/>
      <c r="B147" s="4"/>
      <c r="C147" s="270"/>
      <c r="D147" s="6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</row>
    <row r="148" spans="1:33" x14ac:dyDescent="0.3">
      <c r="A148" s="219" t="s">
        <v>251</v>
      </c>
      <c r="B148" s="219"/>
      <c r="C148" s="272"/>
      <c r="D148" s="6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</row>
    <row r="149" spans="1:33" x14ac:dyDescent="0.3">
      <c r="A149" s="220"/>
      <c r="B149" s="221"/>
      <c r="C149" s="273"/>
      <c r="D149" s="221"/>
      <c r="E149" s="221"/>
      <c r="F149" s="221"/>
      <c r="G149" s="222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AG149" t="s">
        <v>252</v>
      </c>
    </row>
    <row r="150" spans="1:33" x14ac:dyDescent="0.3">
      <c r="A150" s="223"/>
      <c r="B150" s="224"/>
      <c r="C150" s="274"/>
      <c r="D150" s="224"/>
      <c r="E150" s="224"/>
      <c r="F150" s="224"/>
      <c r="G150" s="225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</row>
    <row r="151" spans="1:33" x14ac:dyDescent="0.3">
      <c r="A151" s="223"/>
      <c r="B151" s="224"/>
      <c r="C151" s="274"/>
      <c r="D151" s="224"/>
      <c r="E151" s="224"/>
      <c r="F151" s="224"/>
      <c r="G151" s="225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</row>
    <row r="152" spans="1:33" x14ac:dyDescent="0.3">
      <c r="A152" s="223"/>
      <c r="B152" s="224"/>
      <c r="C152" s="274"/>
      <c r="D152" s="224"/>
      <c r="E152" s="224"/>
      <c r="F152" s="224"/>
      <c r="G152" s="225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33" x14ac:dyDescent="0.3">
      <c r="A153" s="226"/>
      <c r="B153" s="227"/>
      <c r="C153" s="275"/>
      <c r="D153" s="227"/>
      <c r="E153" s="227"/>
      <c r="F153" s="227"/>
      <c r="G153" s="228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33" x14ac:dyDescent="0.3">
      <c r="A154" s="3"/>
      <c r="B154" s="4"/>
      <c r="C154" s="270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33" x14ac:dyDescent="0.3">
      <c r="C155" s="276"/>
      <c r="D155" s="10"/>
      <c r="AG155" t="s">
        <v>256</v>
      </c>
    </row>
    <row r="156" spans="1:33" x14ac:dyDescent="0.3">
      <c r="D156" s="10"/>
    </row>
    <row r="157" spans="1:33" x14ac:dyDescent="0.3">
      <c r="D157" s="10"/>
    </row>
    <row r="158" spans="1:33" x14ac:dyDescent="0.3">
      <c r="D158" s="10"/>
    </row>
    <row r="159" spans="1:33" x14ac:dyDescent="0.3">
      <c r="D159" s="10"/>
    </row>
    <row r="160" spans="1:33" x14ac:dyDescent="0.3">
      <c r="D160" s="10"/>
    </row>
    <row r="161" spans="4:4" x14ac:dyDescent="0.3">
      <c r="D161" s="10"/>
    </row>
    <row r="162" spans="4:4" x14ac:dyDescent="0.3">
      <c r="D162" s="10"/>
    </row>
    <row r="163" spans="4:4" x14ac:dyDescent="0.3">
      <c r="D163" s="10"/>
    </row>
    <row r="164" spans="4:4" x14ac:dyDescent="0.3">
      <c r="D164" s="10"/>
    </row>
    <row r="165" spans="4:4" x14ac:dyDescent="0.3">
      <c r="D165" s="10"/>
    </row>
    <row r="166" spans="4:4" x14ac:dyDescent="0.3">
      <c r="D166" s="10"/>
    </row>
    <row r="167" spans="4:4" x14ac:dyDescent="0.3">
      <c r="D167" s="10"/>
    </row>
    <row r="168" spans="4:4" x14ac:dyDescent="0.3">
      <c r="D168" s="10"/>
    </row>
    <row r="169" spans="4:4" x14ac:dyDescent="0.3">
      <c r="D169" s="10"/>
    </row>
    <row r="170" spans="4:4" x14ac:dyDescent="0.3">
      <c r="D170" s="10"/>
    </row>
    <row r="171" spans="4:4" x14ac:dyDescent="0.3">
      <c r="D171" s="10"/>
    </row>
    <row r="172" spans="4:4" x14ac:dyDescent="0.3">
      <c r="D172" s="10"/>
    </row>
    <row r="173" spans="4:4" x14ac:dyDescent="0.3">
      <c r="D173" s="10"/>
    </row>
    <row r="174" spans="4:4" x14ac:dyDescent="0.3">
      <c r="D174" s="10"/>
    </row>
    <row r="175" spans="4:4" x14ac:dyDescent="0.3">
      <c r="D175" s="10"/>
    </row>
    <row r="176" spans="4:4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73">
    <mergeCell ref="C135:G135"/>
    <mergeCell ref="C137:G137"/>
    <mergeCell ref="C139:G139"/>
    <mergeCell ref="C125:G125"/>
    <mergeCell ref="C127:G127"/>
    <mergeCell ref="C128:G128"/>
    <mergeCell ref="C129:G129"/>
    <mergeCell ref="C132:G132"/>
    <mergeCell ref="C133:G133"/>
    <mergeCell ref="C115:G115"/>
    <mergeCell ref="C118:G118"/>
    <mergeCell ref="C120:G120"/>
    <mergeCell ref="C121:G121"/>
    <mergeCell ref="C122:G122"/>
    <mergeCell ref="C123:G123"/>
    <mergeCell ref="C109:G109"/>
    <mergeCell ref="C110:G110"/>
    <mergeCell ref="C111:G111"/>
    <mergeCell ref="C112:G112"/>
    <mergeCell ref="C113:G113"/>
    <mergeCell ref="C114:G114"/>
    <mergeCell ref="C101:G101"/>
    <mergeCell ref="C102:G102"/>
    <mergeCell ref="C103:G103"/>
    <mergeCell ref="C104:G104"/>
    <mergeCell ref="C106:G106"/>
    <mergeCell ref="C108:G108"/>
    <mergeCell ref="C92:G92"/>
    <mergeCell ref="C93:G93"/>
    <mergeCell ref="C94:G94"/>
    <mergeCell ref="C95:G95"/>
    <mergeCell ref="C97:G97"/>
    <mergeCell ref="C99:G99"/>
    <mergeCell ref="C85:G85"/>
    <mergeCell ref="C87:G87"/>
    <mergeCell ref="C88:G88"/>
    <mergeCell ref="C89:G89"/>
    <mergeCell ref="C90:G90"/>
    <mergeCell ref="C91:G91"/>
    <mergeCell ref="C78:G78"/>
    <mergeCell ref="C79:G79"/>
    <mergeCell ref="C80:G80"/>
    <mergeCell ref="C81:G81"/>
    <mergeCell ref="C82:G82"/>
    <mergeCell ref="C83:G83"/>
    <mergeCell ref="C70:G70"/>
    <mergeCell ref="C71:G71"/>
    <mergeCell ref="C72:G72"/>
    <mergeCell ref="C73:G73"/>
    <mergeCell ref="C74:G74"/>
    <mergeCell ref="C76:G76"/>
    <mergeCell ref="C62:G62"/>
    <mergeCell ref="C63:G63"/>
    <mergeCell ref="C64:G64"/>
    <mergeCell ref="C65:G65"/>
    <mergeCell ref="C67:G67"/>
    <mergeCell ref="C69:G69"/>
    <mergeCell ref="C54:G54"/>
    <mergeCell ref="C55:G55"/>
    <mergeCell ref="C56:G56"/>
    <mergeCell ref="C58:G58"/>
    <mergeCell ref="C60:G60"/>
    <mergeCell ref="C61:G61"/>
    <mergeCell ref="A1:G1"/>
    <mergeCell ref="C2:G2"/>
    <mergeCell ref="C3:G3"/>
    <mergeCell ref="C4:G4"/>
    <mergeCell ref="A148:C148"/>
    <mergeCell ref="A149:G153"/>
    <mergeCell ref="C49:G49"/>
    <mergeCell ref="C51:G51"/>
    <mergeCell ref="C52:G52"/>
    <mergeCell ref="C53:G53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2024-04-16T09:47:41Z</dcterms:modified>
</cp:coreProperties>
</file>